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 activeTab="2"/>
  </bookViews>
  <sheets>
    <sheet name="ปร4" sheetId="1" r:id="rId1"/>
    <sheet name=" ปร5" sheetId="2" r:id="rId2"/>
    <sheet name="ปร.6" sheetId="3" r:id="rId3"/>
  </sheets>
  <externalReferences>
    <externalReference r:id="rId4"/>
  </externalReferences>
  <definedNames>
    <definedName name="_xlnm.Print_Area" localSheetId="1">' ปร5'!$A$1:$F$40</definedName>
    <definedName name="_xlnm.Print_Area" localSheetId="2">ปร.6!$A$1:$D$36</definedName>
    <definedName name="_xlnm.Print_Area" localSheetId="0">ปร4!$A$1:$J$101</definedName>
    <definedName name="_xlnm.Print_Titles" localSheetId="0">ปร4!$1:$7</definedName>
  </definedNames>
  <calcPr calcId="124519"/>
</workbook>
</file>

<file path=xl/calcChain.xml><?xml version="1.0" encoding="utf-8"?>
<calcChain xmlns="http://schemas.openxmlformats.org/spreadsheetml/2006/main">
  <c r="H79" i="1"/>
  <c r="I79" s="1"/>
  <c r="F79"/>
  <c r="H78"/>
  <c r="F78"/>
  <c r="I78" s="1"/>
  <c r="H76"/>
  <c r="I76" s="1"/>
  <c r="F76"/>
  <c r="H75"/>
  <c r="F75"/>
  <c r="I75" s="1"/>
  <c r="H74"/>
  <c r="I74" s="1"/>
  <c r="F74"/>
  <c r="H71"/>
  <c r="F71"/>
  <c r="I71" s="1"/>
  <c r="H55"/>
  <c r="I55" s="1"/>
  <c r="F55"/>
  <c r="H54"/>
  <c r="F54"/>
  <c r="F40"/>
  <c r="H40"/>
  <c r="I40" s="1"/>
  <c r="I54" l="1"/>
  <c r="E22" i="2"/>
  <c r="H53" i="1"/>
  <c r="F53"/>
  <c r="H52"/>
  <c r="F52"/>
  <c r="H51"/>
  <c r="F51"/>
  <c r="H50"/>
  <c r="F50"/>
  <c r="H49"/>
  <c r="I49" s="1"/>
  <c r="F49"/>
  <c r="H48"/>
  <c r="I48" s="1"/>
  <c r="F48"/>
  <c r="H47"/>
  <c r="I47" s="1"/>
  <c r="F47"/>
  <c r="C88"/>
  <c r="H85"/>
  <c r="F85"/>
  <c r="I85" s="1"/>
  <c r="E20" i="2" s="1"/>
  <c r="I50" i="1" l="1"/>
  <c r="I51"/>
  <c r="I52"/>
  <c r="I53"/>
  <c r="C12" l="1"/>
  <c r="F12" s="1"/>
  <c r="F14"/>
  <c r="H14"/>
  <c r="F16"/>
  <c r="H16"/>
  <c r="F17"/>
  <c r="H17"/>
  <c r="F22"/>
  <c r="H22"/>
  <c r="F24"/>
  <c r="H24"/>
  <c r="H43"/>
  <c r="F43"/>
  <c r="H42"/>
  <c r="F42"/>
  <c r="H41"/>
  <c r="F41"/>
  <c r="I41" l="1"/>
  <c r="I17"/>
  <c r="I22"/>
  <c r="I43"/>
  <c r="I24"/>
  <c r="I14"/>
  <c r="I16"/>
  <c r="H12"/>
  <c r="I12" s="1"/>
  <c r="I42"/>
  <c r="H20" l="1"/>
  <c r="F20"/>
  <c r="I20" l="1"/>
  <c r="I82" s="1"/>
  <c r="I84" s="1"/>
  <c r="I86" s="1"/>
  <c r="B20" i="2" l="1"/>
  <c r="D10"/>
  <c r="C10" l="1"/>
  <c r="C8" i="3"/>
  <c r="B3" l="1"/>
  <c r="B6" i="2"/>
  <c r="B4"/>
  <c r="E10" l="1"/>
  <c r="B2" i="3"/>
  <c r="C6"/>
  <c r="D8" i="2"/>
  <c r="C15" i="3" l="1"/>
  <c r="C16" s="1"/>
  <c r="E19" i="2" l="1"/>
  <c r="E21" s="1"/>
  <c r="C23"/>
</calcChain>
</file>

<file path=xl/sharedStrings.xml><?xml version="1.0" encoding="utf-8"?>
<sst xmlns="http://schemas.openxmlformats.org/spreadsheetml/2006/main" count="259" uniqueCount="127">
  <si>
    <t>ใบปริมาณงาน</t>
  </si>
  <si>
    <t>ประมาณการ  กองช่าง องค์การบริหารส่วนตำบลบะฮี</t>
  </si>
  <si>
    <t>ลำดับ</t>
  </si>
  <si>
    <t>หน่วย</t>
  </si>
  <si>
    <t>ราคา/หน่วย</t>
  </si>
  <si>
    <t>หมายเหตุ</t>
  </si>
  <si>
    <t>ปร.5</t>
  </si>
  <si>
    <t>ลำดับที่</t>
  </si>
  <si>
    <t>รายการ</t>
  </si>
  <si>
    <t>ค่างานต้นทุน</t>
  </si>
  <si>
    <t>Factor F</t>
  </si>
  <si>
    <t>ค่าก่อสร้าง</t>
  </si>
  <si>
    <t>ประเภทงานอาคาร</t>
  </si>
  <si>
    <t>เงื่อนไขการใช้ตาราง Factor F</t>
  </si>
  <si>
    <t>เงื่อนไขล่วงหน้าจ่าย............0 %.........</t>
  </si>
  <si>
    <t>เงินประกันผลงานหัก..........0 %..........</t>
  </si>
  <si>
    <t>ภาษีมูลค่าเพิ่ม...................7 %.........</t>
  </si>
  <si>
    <t>ส่วนราชการ  องค์การบริหารส่วนตำบลบะฮี</t>
  </si>
  <si>
    <t>ประเภท</t>
  </si>
  <si>
    <t>ประมาณการ  กองช่าง  องค์การบริหารส่วนตำบลบะฮี</t>
  </si>
  <si>
    <t>แบบเลขที่</t>
  </si>
  <si>
    <t>ประเภทงานทาง</t>
  </si>
  <si>
    <t>ประเภทงานชลประทาน</t>
  </si>
  <si>
    <t>ประเภทงานสะพานและท่อเหลี่ยม</t>
  </si>
  <si>
    <t>สรุปผลการประมาณราคาก่อสร้าง</t>
  </si>
  <si>
    <t xml:space="preserve"> -</t>
  </si>
  <si>
    <t>สรุป</t>
  </si>
  <si>
    <t>คิดเป็นเงินประมาณ</t>
  </si>
  <si>
    <t>ตัวอักษร</t>
  </si>
  <si>
    <t>แบบ  ปร.4 และ ปร.5  ที่แนบ   มีจำนวน  1  ชุด</t>
  </si>
  <si>
    <t>ค่าก่อสร้างเป็นเงิน (บาท)</t>
  </si>
  <si>
    <t>ปร.6</t>
  </si>
  <si>
    <t>รวมค่าก่อสร้างเป็นเงินทั้งสิ้น (ราคากลาง)</t>
  </si>
  <si>
    <t xml:space="preserve">ตัวอักษร  </t>
  </si>
  <si>
    <t xml:space="preserve">โครงการ  </t>
  </si>
  <si>
    <t>ลบ.ม.</t>
  </si>
  <si>
    <t>สถานที่</t>
  </si>
  <si>
    <t>ประมาณการเมื่อ</t>
  </si>
  <si>
    <t xml:space="preserve">โครงการ   </t>
  </si>
  <si>
    <t>ที่</t>
  </si>
  <si>
    <t>จำนวน</t>
  </si>
  <si>
    <t>ค่าวัสดุ</t>
  </si>
  <si>
    <t>ค่าแรงงาน</t>
  </si>
  <si>
    <t>รวมค่าวัสดุและ</t>
  </si>
  <si>
    <t>จำนวนเงิน</t>
  </si>
  <si>
    <t>นายช่างโยธาชำนาญงานตำบลบะฮี</t>
  </si>
  <si>
    <t xml:space="preserve">      (นายทรงยศ   สุดเสน่หา)</t>
  </si>
  <si>
    <t>รวมเป็นเงินทั้งสิน</t>
  </si>
  <si>
    <t>.........................................ประมาณราคา</t>
  </si>
  <si>
    <t>(ลงชื่อ)</t>
  </si>
  <si>
    <t>รวมค่าวัสดุ + ค่าแรง</t>
  </si>
  <si>
    <t>เป็นเงิน</t>
  </si>
  <si>
    <t>ป้าย</t>
  </si>
  <si>
    <t>รวมเป็นเงินทั้งสิ้น</t>
  </si>
  <si>
    <t>ค่าก่อสร้างรวมเป็นเงิน</t>
  </si>
  <si>
    <t xml:space="preserve">ปร.4 </t>
  </si>
  <si>
    <t>ปีงบประมาณ 2560</t>
  </si>
  <si>
    <t>ตร.ม.</t>
  </si>
  <si>
    <t>ท่อน</t>
  </si>
  <si>
    <t>ดอกเบี้ยเงินกู้....................6 %..........</t>
  </si>
  <si>
    <t>เมตร</t>
  </si>
  <si>
    <t>เส้น</t>
  </si>
  <si>
    <t>ต้น</t>
  </si>
  <si>
    <t>ชุด</t>
  </si>
  <si>
    <t xml:space="preserve"> - ปรับพื้นที่</t>
  </si>
  <si>
    <t xml:space="preserve"> - ทรายหยาบรองพื้น หนา 0.05 ม.</t>
  </si>
  <si>
    <t xml:space="preserve"> - แบบข้างติดตามยาวรอบ</t>
  </si>
  <si>
    <t xml:space="preserve"> -เหล็กตะแกรงสำเร็จรูป ขนาด Ø 4 มม.  </t>
  </si>
  <si>
    <t xml:space="preserve"> -เหล็ก DOWEL BAR (DB)  Ø 12 มม. </t>
  </si>
  <si>
    <t xml:space="preserve"> - คอนกรีตโครงสร้าง 1:2:4</t>
  </si>
  <si>
    <t xml:space="preserve"> - ยางแอสฟัลท์</t>
  </si>
  <si>
    <t>ลิตร</t>
  </si>
  <si>
    <t xml:space="preserve"> - แผ่นโฟมขนาด  (1.20 x 2.40 ม.)</t>
  </si>
  <si>
    <t>แผ่น</t>
  </si>
  <si>
    <t>งานอาคาร</t>
  </si>
  <si>
    <t>ก่อสร้างสวนสุขภาพประจำตำบล</t>
  </si>
  <si>
    <t>บ้านบะฮีเหนือ หมู่ที่ 8  ตำบลบะฮี  อำเภอพรรณานิคม  จังหวัดสกลนคร</t>
  </si>
  <si>
    <t>งานโครงสร้างทาง</t>
  </si>
  <si>
    <t>1.2.งานวัสดุรองพื้น</t>
  </si>
  <si>
    <t>1.3.งานประกอบติดตั้งแบบหล่อคอนกรีต</t>
  </si>
  <si>
    <t xml:space="preserve"> - แบบข้างติดตามยาว 2 ข้าง</t>
  </si>
  <si>
    <t xml:space="preserve"> - ค่าแรงประกอบติดตั้งแบบหล่อคอนกรีต</t>
  </si>
  <si>
    <t xml:space="preserve">    ทั่วไป (น้อยกว่า 5,000  ตร.ม.)</t>
  </si>
  <si>
    <t>1.4.งานเหล็กเสริมคอนกรีต</t>
  </si>
  <si>
    <t xml:space="preserve"> @ 0.20×0.20 มม.# (Wire mesh)</t>
  </si>
  <si>
    <t>1.5.งานคอนกรีต</t>
  </si>
  <si>
    <t>คณะกรรมการกำนหนดราคากลาง</t>
  </si>
  <si>
    <t>ปลัดองค์การบริหารส่วนตำบลบะฮี</t>
  </si>
  <si>
    <t>นายกองค์การบริหารส่วนตำบลบะฮี</t>
  </si>
  <si>
    <t>1.6.อื่นๆ</t>
  </si>
  <si>
    <t xml:space="preserve"> - หยอดยางรอยต่อคอนกรีต</t>
  </si>
  <si>
    <t>งานถนนรอบพื้นที่</t>
  </si>
  <si>
    <t>ขนาดกว้าง 1.50 ม.ยาว 220 ม. หนา 0.12 ม.</t>
  </si>
  <si>
    <t>1.1.งานเกลี่ยปรับแต่งพื้นที่(ด้วยรถไถ)</t>
  </si>
  <si>
    <t xml:space="preserve"> -ขนาดพื้นที่ทั้งหมด  2,544  ตร.ม. </t>
  </si>
  <si>
    <t xml:space="preserve"> -เหล็ก DOWEL BAR (RB)  Ø 12 มม. </t>
  </si>
  <si>
    <r>
      <t>ป้ายโครงการ</t>
    </r>
    <r>
      <rPr>
        <sz val="14"/>
        <color theme="1"/>
        <rFont val="TH SarabunPSK"/>
        <family val="2"/>
      </rPr>
      <t xml:space="preserve"> (คิดรวมในค่า Facter )</t>
    </r>
  </si>
  <si>
    <t xml:space="preserve">งานลานเอนกประสงค์ </t>
  </si>
  <si>
    <t>งานไฟฟ้าส่องสว่าง</t>
  </si>
  <si>
    <t>2.1 งานลาน คสล. ขนาด 15 x 20 ม. หนา 0.10 ม. (พื้นที่ไม่น้อยกว่า 300 ตร.ม.)</t>
  </si>
  <si>
    <t xml:space="preserve"> - ลูกรังไหล่ทาง 1 ข้างละ 0.50 ม. (ลูกรังเดิม)</t>
  </si>
  <si>
    <t xml:space="preserve"> - โคมไฟถนนโซล่าเซลล์ ขนาด 40 W</t>
  </si>
  <si>
    <t xml:space="preserve"> - ท่อประปา PVC ขนาด  Ø 2" </t>
  </si>
  <si>
    <t xml:space="preserve"> - ท่อประปา PVC ขนาด  Ø 1/2" </t>
  </si>
  <si>
    <t>ระบบท่อส่งน้ำประปา (พร้อมอุกรณ์)</t>
  </si>
  <si>
    <t xml:space="preserve"> - ต้นเข็มประดับ</t>
  </si>
  <si>
    <t xml:space="preserve"> - ดินถม (สำหรับปลูกต้นไม้)</t>
  </si>
  <si>
    <t>งานปลูกต้นไม้ (พร้อมปลูก)</t>
  </si>
  <si>
    <t xml:space="preserve"> - ก๊อกน้ำ PVC ขนาด Ø 1/2"</t>
  </si>
  <si>
    <t>ประมาณราคาตามแบบ ปร.4    จำนวน   3  แผ่น</t>
  </si>
  <si>
    <t xml:space="preserve">   (พร้อมอุปกรณ์ครบชุด)</t>
  </si>
  <si>
    <r>
      <t xml:space="preserve">ค่า </t>
    </r>
    <r>
      <rPr>
        <sz val="14"/>
        <color theme="1"/>
        <rFont val="TH SarabunPSK"/>
        <family val="2"/>
      </rPr>
      <t>Facter</t>
    </r>
    <r>
      <rPr>
        <b/>
        <sz val="14"/>
        <color theme="1"/>
        <rFont val="TH SarabunPSK"/>
        <family val="2"/>
      </rPr>
      <t xml:space="preserve"> F </t>
    </r>
    <r>
      <rPr>
        <sz val="14"/>
        <color theme="1"/>
        <rFont val="TH SarabunPSK"/>
        <family val="2"/>
      </rPr>
      <t>(งานอาคาร)</t>
    </r>
    <r>
      <rPr>
        <b/>
        <sz val="14"/>
        <color theme="1"/>
        <rFont val="TH SarabunPSK"/>
        <family val="2"/>
      </rPr>
      <t xml:space="preserve"> </t>
    </r>
    <r>
      <rPr>
        <b/>
        <sz val="14"/>
        <color rgb="FFFF0000"/>
        <rFont val="TH SarabunPSK"/>
        <family val="2"/>
      </rPr>
      <t xml:space="preserve"> </t>
    </r>
  </si>
  <si>
    <t>ตามคำสั่ง  083/2560  ลงวันที่  2 มีนาคม 2560</t>
  </si>
  <si>
    <t>(    )  เห็นชอบ</t>
  </si>
  <si>
    <t>(    )  ไม่เห็นชอบ  ..............................</t>
  </si>
  <si>
    <t>..........................................ประธานกรรมการ</t>
  </si>
  <si>
    <t xml:space="preserve">นายฏัณวิวัฒน์   ปัดภัย       </t>
  </si>
  <si>
    <t xml:space="preserve">  .........................................ตรวจ/เห็นชอบ</t>
  </si>
  <si>
    <t xml:space="preserve">   .........................................อนุมัติ</t>
  </si>
  <si>
    <t>..........................................กรรมการ</t>
  </si>
  <si>
    <t xml:space="preserve">     (นายฏัณวิวัฒน์   ปัดภัย)</t>
  </si>
  <si>
    <t xml:space="preserve">     (นายสุกันท์   สุนันธรรม)</t>
  </si>
  <si>
    <t xml:space="preserve">นางนุชนาถ   อินธิแสง              </t>
  </si>
  <si>
    <t xml:space="preserve">นายวุฒิชัย  องค์ศาสตร์บวร  </t>
  </si>
  <si>
    <t>วันที่  7  มีนาคม  2560</t>
  </si>
  <si>
    <t xml:space="preserve"> .........................................ตรวจ/เห็นชอบ</t>
  </si>
  <si>
    <t xml:space="preserve">    (นายฏัณวิวัฒน์   ปัดภัย)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</si>
</sst>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87" formatCode="#,##0.00_ ;\-#,##0.00\ "/>
    <numFmt numFmtId="188" formatCode="_-* #,##0.0000_-;\-* #,##0.0000_-;_-* &quot;-&quot;??_-;_-@_-"/>
    <numFmt numFmtId="189" formatCode="_-* #,##0_-;\-* #,##0_-;_-* &quot;-&quot;??_-;_-@_-"/>
    <numFmt numFmtId="190" formatCode="#,##0.00;[Red]#,##0.00"/>
  </numFmts>
  <fonts count="23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  <font>
      <b/>
      <sz val="14"/>
      <name val="TH SarabunPSK"/>
      <family val="2"/>
    </font>
    <font>
      <sz val="11"/>
      <color indexed="8"/>
      <name val="Tahoma"/>
      <family val="2"/>
    </font>
    <font>
      <sz val="14"/>
      <color rgb="FFC00000"/>
      <name val="TH SarabunPSK"/>
      <family val="2"/>
    </font>
    <font>
      <sz val="14"/>
      <color theme="3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b/>
      <sz val="14"/>
      <color rgb="FFFFFF00"/>
      <name val="TH SarabunPSK"/>
      <family val="2"/>
    </font>
    <font>
      <b/>
      <sz val="14"/>
      <color theme="1"/>
      <name val="TH Niramit AS"/>
    </font>
    <font>
      <sz val="14"/>
      <color theme="1"/>
      <name val="TH Niramit AS"/>
    </font>
    <font>
      <sz val="14"/>
      <color theme="1"/>
      <name val="Tahoma"/>
      <family val="2"/>
      <charset val="222"/>
      <scheme val="minor"/>
    </font>
    <font>
      <sz val="14"/>
      <color rgb="FFFF0000"/>
      <name val="TH Niramit AS"/>
    </font>
    <font>
      <b/>
      <sz val="14"/>
      <color rgb="FFFF0000"/>
      <name val="TH Niramit AS"/>
    </font>
    <font>
      <b/>
      <sz val="14"/>
      <name val="Cordia New"/>
      <family val="2"/>
    </font>
    <font>
      <sz val="14"/>
      <name val="Cordia New"/>
      <family val="2"/>
    </font>
    <font>
      <b/>
      <i/>
      <sz val="14"/>
      <name val="TH SarabunPSK"/>
      <family val="2"/>
    </font>
    <font>
      <b/>
      <u/>
      <sz val="14"/>
      <name val="TH SarabunPSK"/>
      <family val="2"/>
    </font>
    <font>
      <i/>
      <sz val="14"/>
      <name val="TH SarabunPSK"/>
      <family val="2"/>
    </font>
    <font>
      <sz val="14"/>
      <name val="Cordia New"/>
      <family val="2"/>
      <charset val="22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8" fillId="0" borderId="0"/>
  </cellStyleXfs>
  <cellXfs count="138">
    <xf numFmtId="0" fontId="0" fillId="0" borderId="0" xfId="0"/>
    <xf numFmtId="0" fontId="2" fillId="0" borderId="0" xfId="0" applyFont="1"/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43" fontId="3" fillId="0" borderId="8" xfId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43" fontId="2" fillId="0" borderId="8" xfId="1" applyFont="1" applyFill="1" applyBorder="1" applyAlignment="1">
      <alignment horizontal="center"/>
    </xf>
    <xf numFmtId="43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43" fontId="2" fillId="0" borderId="8" xfId="1" applyFont="1" applyBorder="1"/>
    <xf numFmtId="43" fontId="3" fillId="0" borderId="8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3" fontId="6" fillId="0" borderId="0" xfId="0" applyNumberFormat="1" applyFont="1" applyAlignment="1">
      <alignment horizontal="center"/>
    </xf>
    <xf numFmtId="0" fontId="2" fillId="0" borderId="9" xfId="0" applyFont="1" applyFill="1" applyBorder="1" applyAlignment="1">
      <alignment horizontal="center"/>
    </xf>
    <xf numFmtId="43" fontId="2" fillId="0" borderId="9" xfId="1" applyFont="1" applyBorder="1"/>
    <xf numFmtId="0" fontId="2" fillId="0" borderId="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2" fillId="0" borderId="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43" fontId="2" fillId="0" borderId="17" xfId="1" applyFont="1" applyBorder="1"/>
    <xf numFmtId="43" fontId="2" fillId="0" borderId="9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vertical="top"/>
    </xf>
    <xf numFmtId="0" fontId="7" fillId="0" borderId="16" xfId="0" applyFont="1" applyFill="1" applyBorder="1" applyAlignment="1">
      <alignment horizontal="left" vertical="top"/>
    </xf>
    <xf numFmtId="43" fontId="2" fillId="0" borderId="10" xfId="1" applyFont="1" applyBorder="1"/>
    <xf numFmtId="0" fontId="8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3" fontId="3" fillId="3" borderId="8" xfId="1" applyFont="1" applyFill="1" applyBorder="1" applyAlignment="1">
      <alignment horizontal="center"/>
    </xf>
    <xf numFmtId="43" fontId="2" fillId="3" borderId="8" xfId="1" applyFont="1" applyFill="1" applyBorder="1" applyAlignment="1">
      <alignment horizontal="center"/>
    </xf>
    <xf numFmtId="43" fontId="2" fillId="3" borderId="10" xfId="1" applyFont="1" applyFill="1" applyBorder="1" applyAlignment="1">
      <alignment horizontal="center"/>
    </xf>
    <xf numFmtId="43" fontId="2" fillId="3" borderId="10" xfId="1" applyFont="1" applyFill="1" applyBorder="1"/>
    <xf numFmtId="0" fontId="7" fillId="3" borderId="17" xfId="0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7" fillId="3" borderId="9" xfId="0" applyFont="1" applyFill="1" applyBorder="1" applyAlignment="1">
      <alignment vertical="top"/>
    </xf>
    <xf numFmtId="43" fontId="2" fillId="3" borderId="8" xfId="1" applyFont="1" applyFill="1" applyBorder="1"/>
    <xf numFmtId="43" fontId="2" fillId="3" borderId="9" xfId="1" applyFont="1" applyFill="1" applyBorder="1"/>
    <xf numFmtId="43" fontId="2" fillId="3" borderId="17" xfId="1" applyFont="1" applyFill="1" applyBorder="1"/>
    <xf numFmtId="0" fontId="3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43" fontId="9" fillId="3" borderId="8" xfId="0" applyNumberFormat="1" applyFont="1" applyFill="1" applyBorder="1" applyAlignment="1">
      <alignment horizontal="center" vertical="top"/>
    </xf>
    <xf numFmtId="43" fontId="9" fillId="3" borderId="9" xfId="0" applyNumberFormat="1" applyFont="1" applyFill="1" applyBorder="1" applyAlignment="1">
      <alignment horizontal="center" vertical="top"/>
    </xf>
    <xf numFmtId="0" fontId="9" fillId="0" borderId="8" xfId="0" applyFont="1" applyFill="1" applyBorder="1" applyAlignment="1">
      <alignment horizontal="center"/>
    </xf>
    <xf numFmtId="43" fontId="10" fillId="0" borderId="8" xfId="0" applyNumberFormat="1" applyFont="1" applyFill="1" applyBorder="1" applyAlignment="1">
      <alignment horizontal="center"/>
    </xf>
    <xf numFmtId="43" fontId="10" fillId="0" borderId="8" xfId="1" applyFont="1" applyFill="1" applyBorder="1" applyAlignment="1">
      <alignment horizontal="center"/>
    </xf>
    <xf numFmtId="43" fontId="10" fillId="0" borderId="17" xfId="1" applyFont="1" applyFill="1" applyBorder="1" applyAlignment="1">
      <alignment horizontal="center"/>
    </xf>
    <xf numFmtId="188" fontId="10" fillId="0" borderId="8" xfId="1" applyNumberFormat="1" applyFont="1" applyFill="1" applyBorder="1" applyAlignment="1">
      <alignment horizontal="center"/>
    </xf>
    <xf numFmtId="43" fontId="9" fillId="0" borderId="8" xfId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43" fontId="8" fillId="0" borderId="1" xfId="1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43" fontId="8" fillId="0" borderId="1" xfId="0" applyNumberFormat="1" applyFont="1" applyBorder="1"/>
    <xf numFmtId="43" fontId="10" fillId="0" borderId="1" xfId="0" applyNumberFormat="1" applyFont="1" applyBorder="1"/>
    <xf numFmtId="0" fontId="10" fillId="0" borderId="1" xfId="0" applyFont="1" applyBorder="1"/>
    <xf numFmtId="0" fontId="8" fillId="4" borderId="1" xfId="0" applyFont="1" applyFill="1" applyBorder="1"/>
    <xf numFmtId="43" fontId="10" fillId="4" borderId="1" xfId="0" applyNumberFormat="1" applyFont="1" applyFill="1" applyBorder="1"/>
    <xf numFmtId="0" fontId="3" fillId="4" borderId="4" xfId="0" applyFont="1" applyFill="1" applyBorder="1" applyAlignment="1"/>
    <xf numFmtId="43" fontId="3" fillId="4" borderId="11" xfId="1" applyFont="1" applyFill="1" applyBorder="1" applyAlignment="1">
      <alignment horizontal="left"/>
    </xf>
    <xf numFmtId="0" fontId="2" fillId="4" borderId="12" xfId="0" applyFont="1" applyFill="1" applyBorder="1" applyAlignment="1">
      <alignment horizontal="center"/>
    </xf>
    <xf numFmtId="0" fontId="2" fillId="4" borderId="12" xfId="0" applyFont="1" applyFill="1" applyBorder="1"/>
    <xf numFmtId="43" fontId="2" fillId="4" borderId="12" xfId="1" applyFont="1" applyFill="1" applyBorder="1"/>
    <xf numFmtId="43" fontId="2" fillId="4" borderId="12" xfId="0" applyNumberFormat="1" applyFont="1" applyFill="1" applyBorder="1" applyAlignment="1"/>
    <xf numFmtId="43" fontId="2" fillId="4" borderId="13" xfId="0" applyNumberFormat="1" applyFont="1" applyFill="1" applyBorder="1"/>
    <xf numFmtId="187" fontId="9" fillId="4" borderId="14" xfId="0" applyNumberFormat="1" applyFont="1" applyFill="1" applyBorder="1" applyAlignment="1">
      <alignment horizontal="right"/>
    </xf>
    <xf numFmtId="43" fontId="3" fillId="4" borderId="6" xfId="1" applyFont="1" applyFill="1" applyBorder="1" applyAlignment="1">
      <alignment horizontal="left"/>
    </xf>
    <xf numFmtId="0" fontId="11" fillId="4" borderId="4" xfId="0" applyFont="1" applyFill="1" applyBorder="1" applyAlignment="1"/>
    <xf numFmtId="187" fontId="2" fillId="4" borderId="15" xfId="0" applyNumberFormat="1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/>
    <xf numFmtId="0" fontId="14" fillId="0" borderId="0" xfId="0" applyFont="1"/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5" xfId="0" applyFont="1" applyBorder="1"/>
    <xf numFmtId="0" fontId="8" fillId="4" borderId="6" xfId="0" applyFont="1" applyFill="1" applyBorder="1"/>
    <xf numFmtId="0" fontId="8" fillId="0" borderId="5" xfId="0" applyFont="1" applyBorder="1"/>
    <xf numFmtId="0" fontId="8" fillId="4" borderId="4" xfId="0" applyFont="1" applyFill="1" applyBorder="1"/>
    <xf numFmtId="0" fontId="12" fillId="4" borderId="1" xfId="0" applyFont="1" applyFill="1" applyBorder="1"/>
    <xf numFmtId="0" fontId="12" fillId="4" borderId="6" xfId="0" applyFont="1" applyFill="1" applyBorder="1" applyAlignment="1">
      <alignment horizontal="center"/>
    </xf>
    <xf numFmtId="0" fontId="3" fillId="4" borderId="5" xfId="0" applyFont="1" applyFill="1" applyBorder="1" applyAlignment="1"/>
    <xf numFmtId="43" fontId="15" fillId="0" borderId="1" xfId="1" applyFont="1" applyBorder="1" applyAlignment="1">
      <alignment horizontal="center"/>
    </xf>
    <xf numFmtId="189" fontId="2" fillId="3" borderId="8" xfId="1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7" fillId="0" borderId="19" xfId="0" applyFont="1" applyFill="1" applyBorder="1" applyAlignment="1">
      <alignment vertical="top"/>
    </xf>
    <xf numFmtId="43" fontId="10" fillId="0" borderId="7" xfId="1" applyFont="1" applyFill="1" applyBorder="1" applyAlignment="1">
      <alignment horizontal="center"/>
    </xf>
    <xf numFmtId="188" fontId="8" fillId="0" borderId="1" xfId="0" applyNumberFormat="1" applyFont="1" applyBorder="1"/>
    <xf numFmtId="0" fontId="7" fillId="0" borderId="20" xfId="0" applyFont="1" applyFill="1" applyBorder="1" applyAlignment="1">
      <alignment vertical="top"/>
    </xf>
    <xf numFmtId="0" fontId="7" fillId="0" borderId="8" xfId="0" applyFont="1" applyFill="1" applyBorder="1" applyAlignment="1">
      <alignment vertical="top"/>
    </xf>
    <xf numFmtId="0" fontId="2" fillId="0" borderId="8" xfId="0" applyFont="1" applyBorder="1" applyAlignment="1">
      <alignment horizontal="center"/>
    </xf>
    <xf numFmtId="43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43" fontId="16" fillId="4" borderId="1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3" fontId="2" fillId="0" borderId="10" xfId="1" applyFont="1" applyFill="1" applyBorder="1" applyAlignment="1">
      <alignment horizontal="center"/>
    </xf>
    <xf numFmtId="43" fontId="10" fillId="0" borderId="10" xfId="1" applyFont="1" applyFill="1" applyBorder="1" applyAlignment="1">
      <alignment horizontal="center"/>
    </xf>
    <xf numFmtId="43" fontId="10" fillId="0" borderId="10" xfId="0" applyNumberFormat="1" applyFont="1" applyFill="1" applyBorder="1" applyAlignment="1">
      <alignment horizontal="center"/>
    </xf>
    <xf numFmtId="188" fontId="8" fillId="0" borderId="1" xfId="1" applyNumberFormat="1" applyFont="1" applyBorder="1" applyAlignment="1">
      <alignment horizontal="center"/>
    </xf>
    <xf numFmtId="0" fontId="8" fillId="4" borderId="15" xfId="0" applyFont="1" applyFill="1" applyBorder="1"/>
    <xf numFmtId="43" fontId="9" fillId="4" borderId="14" xfId="1" applyFont="1" applyFill="1" applyBorder="1"/>
    <xf numFmtId="49" fontId="18" fillId="0" borderId="23" xfId="0" applyNumberFormat="1" applyFont="1" applyBorder="1" applyAlignment="1" applyProtection="1">
      <alignment horizontal="left" vertical="top"/>
      <protection locked="0"/>
    </xf>
    <xf numFmtId="0" fontId="3" fillId="0" borderId="17" xfId="0" applyFont="1" applyFill="1" applyBorder="1" applyAlignment="1">
      <alignment horizontal="center" vertical="center"/>
    </xf>
    <xf numFmtId="43" fontId="2" fillId="3" borderId="8" xfId="1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89" fontId="2" fillId="3" borderId="10" xfId="1" applyNumberFormat="1" applyFont="1" applyFill="1" applyBorder="1" applyAlignment="1">
      <alignment horizontal="center" vertical="center"/>
    </xf>
    <xf numFmtId="189" fontId="2" fillId="3" borderId="8" xfId="1" applyNumberFormat="1" applyFont="1" applyFill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21" xfId="0" applyFont="1" applyBorder="1" applyAlignment="1">
      <alignment horizontal="left" vertical="top"/>
    </xf>
    <xf numFmtId="0" fontId="3" fillId="0" borderId="2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left" vertical="center"/>
    </xf>
    <xf numFmtId="43" fontId="10" fillId="0" borderId="9" xfId="1" applyFont="1" applyFill="1" applyBorder="1" applyAlignment="1">
      <alignment horizontal="center"/>
    </xf>
    <xf numFmtId="0" fontId="7" fillId="0" borderId="17" xfId="0" applyFont="1" applyFill="1" applyBorder="1" applyAlignment="1">
      <alignment vertical="top"/>
    </xf>
    <xf numFmtId="0" fontId="10" fillId="0" borderId="8" xfId="0" applyFont="1" applyFill="1" applyBorder="1" applyAlignment="1">
      <alignment vertical="top"/>
    </xf>
    <xf numFmtId="0" fontId="10" fillId="0" borderId="9" xfId="0" applyFont="1" applyFill="1" applyBorder="1" applyAlignment="1">
      <alignment vertical="top"/>
    </xf>
    <xf numFmtId="43" fontId="2" fillId="0" borderId="24" xfId="1" applyFont="1" applyBorder="1"/>
    <xf numFmtId="49" fontId="17" fillId="0" borderId="8" xfId="0" applyNumberFormat="1" applyFont="1" applyBorder="1" applyAlignment="1" applyProtection="1">
      <alignment horizontal="left" vertical="top"/>
      <protection locked="0"/>
    </xf>
    <xf numFmtId="0" fontId="21" fillId="0" borderId="16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3" xfId="0" applyFont="1" applyFill="1" applyBorder="1"/>
    <xf numFmtId="43" fontId="3" fillId="2" borderId="1" xfId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190" fontId="22" fillId="0" borderId="0" xfId="3" applyNumberFormat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43" fontId="2" fillId="3" borderId="10" xfId="1" applyNumberFormat="1" applyFont="1" applyFill="1" applyBorder="1" applyAlignment="1">
      <alignment horizontal="center" vertical="center"/>
    </xf>
  </cellXfs>
  <cellStyles count="4">
    <cellStyle name="Excel_BuiltIn_Normal 2" xfId="2"/>
    <cellStyle name="เครื่องหมายจุลภาค" xfId="1" builtinId="3"/>
    <cellStyle name="ปกติ" xfId="0" builtinId="0"/>
    <cellStyle name="ปกติ_Sheet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50;&#3588;&#3619;&#3591;&#3585;&#3634;&#3619;&#3585;&#3656;&#3629;&#3626;&#3619;&#3657;&#3634;&#3591;&#3606;&#3609;&#3609;%20&#3588;&#3626;&#3621;.&#3616;&#3634;&#3618;&#3651;&#3609;&#3627;&#3617;&#3641;&#3656;&#3610;&#3657;&#3634;&#3609;&#3607;&#3656;&#3634;&#3626;&#3629;&#3591;&#3588;&#3629;&#3609;%20&#3627;&#3617;&#3641;&#3656;%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ปริมาณงาน"/>
      <sheetName val="ปร4"/>
      <sheetName val=" ปร5"/>
      <sheetName val="ปร.6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view="pageBreakPreview" topLeftCell="A82" zoomScaleSheetLayoutView="100" workbookViewId="0">
      <selection activeCell="D41" sqref="D41"/>
    </sheetView>
  </sheetViews>
  <sheetFormatPr defaultRowHeight="18.75"/>
  <cols>
    <col min="1" max="1" width="6.375" style="1" customWidth="1"/>
    <col min="2" max="2" width="29.125" style="1" customWidth="1"/>
    <col min="3" max="3" width="5.625" style="1" customWidth="1"/>
    <col min="4" max="4" width="4.125" style="1" customWidth="1"/>
    <col min="5" max="5" width="7.625" style="1" customWidth="1"/>
    <col min="6" max="6" width="9.625" style="1" customWidth="1"/>
    <col min="7" max="7" width="7.625" style="1" customWidth="1"/>
    <col min="8" max="8" width="8.875" style="1" customWidth="1"/>
    <col min="9" max="9" width="9.625" style="1" customWidth="1"/>
    <col min="10" max="10" width="6.25" style="1" customWidth="1"/>
    <col min="11" max="16384" width="9" style="1"/>
  </cols>
  <sheetData>
    <row r="1" spans="1:12" s="21" customFormat="1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20" t="s">
        <v>55</v>
      </c>
    </row>
    <row r="2" spans="1:12" s="21" customFormat="1">
      <c r="A2" s="21" t="s">
        <v>38</v>
      </c>
      <c r="B2" s="21" t="s">
        <v>75</v>
      </c>
    </row>
    <row r="3" spans="1:12" s="21" customFormat="1">
      <c r="A3" s="21" t="s">
        <v>36</v>
      </c>
      <c r="B3" s="21" t="s">
        <v>76</v>
      </c>
    </row>
    <row r="4" spans="1:12" s="21" customFormat="1">
      <c r="A4" s="21" t="s">
        <v>1</v>
      </c>
      <c r="F4" s="21" t="s">
        <v>124</v>
      </c>
    </row>
    <row r="5" spans="1:12" s="21" customFormat="1">
      <c r="A5" s="21" t="s">
        <v>20</v>
      </c>
      <c r="B5" s="29" t="s">
        <v>25</v>
      </c>
      <c r="F5" s="21" t="s">
        <v>56</v>
      </c>
    </row>
    <row r="6" spans="1:12" ht="21.95" customHeight="1">
      <c r="A6" s="127" t="s">
        <v>39</v>
      </c>
      <c r="B6" s="127" t="s">
        <v>8</v>
      </c>
      <c r="C6" s="127" t="s">
        <v>40</v>
      </c>
      <c r="D6" s="127" t="s">
        <v>3</v>
      </c>
      <c r="E6" s="130" t="s">
        <v>41</v>
      </c>
      <c r="F6" s="130"/>
      <c r="G6" s="130" t="s">
        <v>42</v>
      </c>
      <c r="H6" s="130"/>
      <c r="I6" s="30" t="s">
        <v>43</v>
      </c>
      <c r="J6" s="125" t="s">
        <v>5</v>
      </c>
    </row>
    <row r="7" spans="1:12" ht="21.95" customHeight="1">
      <c r="A7" s="128"/>
      <c r="B7" s="128"/>
      <c r="C7" s="128"/>
      <c r="D7" s="129"/>
      <c r="E7" s="31" t="s">
        <v>4</v>
      </c>
      <c r="F7" s="31" t="s">
        <v>44</v>
      </c>
      <c r="G7" s="31" t="s">
        <v>4</v>
      </c>
      <c r="H7" s="31" t="s">
        <v>44</v>
      </c>
      <c r="I7" s="32" t="s">
        <v>42</v>
      </c>
      <c r="J7" s="126"/>
    </row>
    <row r="8" spans="1:12" ht="21.95" customHeight="1">
      <c r="A8" s="3">
        <v>1</v>
      </c>
      <c r="B8" s="116" t="s">
        <v>91</v>
      </c>
      <c r="C8" s="43"/>
      <c r="D8" s="96"/>
      <c r="E8" s="33"/>
      <c r="F8" s="5"/>
      <c r="G8" s="33"/>
      <c r="H8" s="52"/>
      <c r="I8" s="47"/>
      <c r="J8" s="2"/>
    </row>
    <row r="9" spans="1:12" ht="21.95" customHeight="1">
      <c r="A9" s="3"/>
      <c r="B9" s="116" t="s">
        <v>92</v>
      </c>
      <c r="C9" s="43"/>
      <c r="D9" s="96"/>
      <c r="E9" s="33"/>
      <c r="F9" s="5"/>
      <c r="G9" s="33"/>
      <c r="H9" s="52"/>
      <c r="I9" s="47"/>
      <c r="J9" s="2"/>
    </row>
    <row r="10" spans="1:12" ht="21.95" customHeight="1">
      <c r="A10" s="7"/>
      <c r="B10" s="116" t="s">
        <v>77</v>
      </c>
      <c r="C10" s="43"/>
      <c r="D10" s="96"/>
      <c r="E10" s="33"/>
      <c r="F10" s="5"/>
      <c r="G10" s="33"/>
      <c r="H10" s="52"/>
      <c r="I10" s="47"/>
      <c r="J10" s="3"/>
    </row>
    <row r="11" spans="1:12" ht="21.95" customHeight="1">
      <c r="A11" s="3"/>
      <c r="B11" s="4" t="s">
        <v>93</v>
      </c>
      <c r="C11" s="89"/>
      <c r="D11" s="96"/>
      <c r="E11" s="34"/>
      <c r="F11" s="9"/>
      <c r="G11" s="34"/>
      <c r="H11" s="49"/>
      <c r="I11" s="48"/>
      <c r="J11" s="3"/>
    </row>
    <row r="12" spans="1:12" ht="21.95" customHeight="1">
      <c r="A12" s="7"/>
      <c r="B12" s="8" t="s">
        <v>94</v>
      </c>
      <c r="C12" s="89">
        <f>[1]ปริมาณงาน!I8</f>
        <v>0</v>
      </c>
      <c r="D12" s="96" t="s">
        <v>57</v>
      </c>
      <c r="E12" s="34">
        <v>0</v>
      </c>
      <c r="F12" s="9">
        <f>E12*C12</f>
        <v>0</v>
      </c>
      <c r="G12" s="34">
        <v>0</v>
      </c>
      <c r="H12" s="49">
        <f>G12*C12</f>
        <v>0</v>
      </c>
      <c r="I12" s="48">
        <f>H12+F12</f>
        <v>0</v>
      </c>
      <c r="J12" s="13"/>
      <c r="K12" s="14"/>
      <c r="L12" s="14"/>
    </row>
    <row r="13" spans="1:12" ht="21.95" customHeight="1">
      <c r="A13" s="7"/>
      <c r="B13" s="4" t="s">
        <v>78</v>
      </c>
      <c r="C13" s="44"/>
      <c r="D13" s="96"/>
      <c r="E13" s="34"/>
      <c r="F13" s="9"/>
      <c r="G13" s="34"/>
      <c r="H13" s="49"/>
      <c r="I13" s="48"/>
      <c r="J13" s="13"/>
      <c r="K13" s="14"/>
      <c r="L13" s="14"/>
    </row>
    <row r="14" spans="1:12" ht="21.95" customHeight="1">
      <c r="A14" s="3"/>
      <c r="B14" s="8" t="s">
        <v>65</v>
      </c>
      <c r="C14" s="109">
        <v>16.5</v>
      </c>
      <c r="D14" s="96" t="s">
        <v>35</v>
      </c>
      <c r="E14" s="34">
        <v>420</v>
      </c>
      <c r="F14" s="9">
        <f>E14*C14</f>
        <v>6930</v>
      </c>
      <c r="G14" s="34">
        <v>99</v>
      </c>
      <c r="H14" s="49">
        <f>G14*C14</f>
        <v>1633.5</v>
      </c>
      <c r="I14" s="48">
        <f>H14+F14</f>
        <v>8563.5</v>
      </c>
      <c r="J14" s="11"/>
      <c r="K14" s="15"/>
      <c r="L14" s="15"/>
    </row>
    <row r="15" spans="1:12" ht="21.95" customHeight="1">
      <c r="A15" s="7"/>
      <c r="B15" s="4" t="s">
        <v>79</v>
      </c>
      <c r="C15" s="44"/>
      <c r="D15" s="96"/>
      <c r="E15" s="34"/>
      <c r="F15" s="9"/>
      <c r="G15" s="34"/>
      <c r="H15" s="49"/>
      <c r="I15" s="48"/>
      <c r="J15" s="11"/>
    </row>
    <row r="16" spans="1:12" ht="21.95" customHeight="1">
      <c r="A16" s="7"/>
      <c r="B16" s="8" t="s">
        <v>80</v>
      </c>
      <c r="C16" s="89">
        <v>440</v>
      </c>
      <c r="D16" s="96" t="s">
        <v>60</v>
      </c>
      <c r="E16" s="34">
        <v>10</v>
      </c>
      <c r="F16" s="9">
        <f>E16*C16</f>
        <v>4400</v>
      </c>
      <c r="G16" s="34">
        <v>0</v>
      </c>
      <c r="H16" s="49">
        <f>G16*C16</f>
        <v>0</v>
      </c>
      <c r="I16" s="48">
        <f>H16+F16</f>
        <v>4400</v>
      </c>
      <c r="J16" s="11"/>
    </row>
    <row r="17" spans="1:10" ht="21.95" customHeight="1">
      <c r="A17" s="7"/>
      <c r="B17" s="8" t="s">
        <v>81</v>
      </c>
      <c r="C17" s="89">
        <v>660</v>
      </c>
      <c r="D17" s="96" t="s">
        <v>57</v>
      </c>
      <c r="E17" s="34">
        <v>0</v>
      </c>
      <c r="F17" s="9">
        <f>E17*C17</f>
        <v>0</v>
      </c>
      <c r="G17" s="34">
        <v>133</v>
      </c>
      <c r="H17" s="49">
        <f>G17*C17</f>
        <v>87780</v>
      </c>
      <c r="I17" s="48">
        <f>H17+F17</f>
        <v>87780</v>
      </c>
      <c r="J17" s="11"/>
    </row>
    <row r="18" spans="1:10" ht="21.95" customHeight="1">
      <c r="A18" s="3"/>
      <c r="B18" s="8" t="s">
        <v>82</v>
      </c>
      <c r="C18" s="89"/>
      <c r="D18" s="96"/>
      <c r="E18" s="34"/>
      <c r="F18" s="9"/>
      <c r="G18" s="34"/>
      <c r="H18" s="49"/>
      <c r="I18" s="48"/>
      <c r="J18" s="11"/>
    </row>
    <row r="19" spans="1:10" ht="21.95" customHeight="1">
      <c r="A19" s="7"/>
      <c r="B19" s="4" t="s">
        <v>83</v>
      </c>
      <c r="C19" s="44"/>
      <c r="D19" s="96"/>
      <c r="E19" s="34"/>
      <c r="F19" s="9"/>
      <c r="G19" s="34"/>
      <c r="H19" s="49"/>
      <c r="I19" s="48"/>
      <c r="J19" s="11"/>
    </row>
    <row r="20" spans="1:10" ht="21.95" customHeight="1">
      <c r="A20" s="7"/>
      <c r="B20" s="113" t="s">
        <v>67</v>
      </c>
      <c r="C20" s="89">
        <v>330</v>
      </c>
      <c r="D20" s="96" t="s">
        <v>57</v>
      </c>
      <c r="E20" s="34">
        <v>30</v>
      </c>
      <c r="F20" s="9">
        <f>E20*C20</f>
        <v>9900</v>
      </c>
      <c r="G20" s="34">
        <v>5</v>
      </c>
      <c r="H20" s="49">
        <f>G20*C20</f>
        <v>1650</v>
      </c>
      <c r="I20" s="48">
        <f>H20+F20</f>
        <v>11550</v>
      </c>
      <c r="J20" s="11"/>
    </row>
    <row r="21" spans="1:10" ht="21.95" customHeight="1">
      <c r="A21" s="7"/>
      <c r="B21" s="8" t="s">
        <v>84</v>
      </c>
      <c r="C21" s="44"/>
      <c r="D21" s="96"/>
      <c r="E21" s="34"/>
      <c r="F21" s="9"/>
      <c r="G21" s="34"/>
      <c r="H21" s="49"/>
      <c r="I21" s="48"/>
      <c r="J21" s="11"/>
    </row>
    <row r="22" spans="1:10" ht="21.95" customHeight="1">
      <c r="A22" s="7"/>
      <c r="B22" s="113" t="s">
        <v>95</v>
      </c>
      <c r="C22" s="89">
        <v>2</v>
      </c>
      <c r="D22" s="96" t="s">
        <v>61</v>
      </c>
      <c r="E22" s="34">
        <v>180</v>
      </c>
      <c r="F22" s="9">
        <f>E22*C22</f>
        <v>360</v>
      </c>
      <c r="G22" s="34">
        <v>0</v>
      </c>
      <c r="H22" s="49">
        <f>G22*C22</f>
        <v>0</v>
      </c>
      <c r="I22" s="48">
        <f>H22+F22</f>
        <v>360</v>
      </c>
      <c r="J22" s="11"/>
    </row>
    <row r="23" spans="1:10" ht="21.95" customHeight="1">
      <c r="A23" s="7"/>
      <c r="B23" s="4" t="s">
        <v>85</v>
      </c>
      <c r="C23" s="44"/>
      <c r="D23" s="96"/>
      <c r="E23" s="34"/>
      <c r="F23" s="9"/>
      <c r="G23" s="34"/>
      <c r="H23" s="49"/>
      <c r="I23" s="48"/>
      <c r="J23" s="11"/>
    </row>
    <row r="24" spans="1:10" ht="21.95" customHeight="1">
      <c r="A24" s="7"/>
      <c r="B24" s="8" t="s">
        <v>69</v>
      </c>
      <c r="C24" s="109">
        <v>39.6</v>
      </c>
      <c r="D24" s="96" t="s">
        <v>35</v>
      </c>
      <c r="E24" s="34">
        <v>1962</v>
      </c>
      <c r="F24" s="9">
        <f>E24*C24</f>
        <v>77695.199999999997</v>
      </c>
      <c r="G24" s="34">
        <v>306</v>
      </c>
      <c r="H24" s="49">
        <f>G24*C24</f>
        <v>12117.6</v>
      </c>
      <c r="I24" s="48">
        <f>H24+F24</f>
        <v>89812.800000000003</v>
      </c>
      <c r="J24" s="11"/>
    </row>
    <row r="25" spans="1:10" ht="21.95" customHeight="1">
      <c r="A25" s="135"/>
      <c r="B25" s="136"/>
      <c r="C25" s="137"/>
      <c r="D25" s="100"/>
      <c r="E25" s="35"/>
      <c r="F25" s="101"/>
      <c r="G25" s="35"/>
      <c r="H25" s="102"/>
      <c r="I25" s="103"/>
      <c r="J25" s="19"/>
    </row>
    <row r="26" spans="1:10" s="21" customFormat="1">
      <c r="A26" s="21" t="s">
        <v>86</v>
      </c>
    </row>
    <row r="27" spans="1:10" s="21" customFormat="1">
      <c r="A27" s="21" t="s">
        <v>112</v>
      </c>
      <c r="D27" s="21" t="s">
        <v>48</v>
      </c>
    </row>
    <row r="28" spans="1:10" s="21" customFormat="1">
      <c r="A28" s="21" t="s">
        <v>113</v>
      </c>
      <c r="D28" s="21" t="s">
        <v>46</v>
      </c>
    </row>
    <row r="29" spans="1:10" s="21" customFormat="1">
      <c r="A29" s="21" t="s">
        <v>114</v>
      </c>
      <c r="D29" s="21" t="s">
        <v>45</v>
      </c>
    </row>
    <row r="30" spans="1:10" s="21" customFormat="1" ht="9" customHeight="1"/>
    <row r="31" spans="1:10" s="21" customFormat="1">
      <c r="A31" s="132" t="s">
        <v>49</v>
      </c>
      <c r="B31" s="21" t="s">
        <v>115</v>
      </c>
    </row>
    <row r="32" spans="1:10" s="21" customFormat="1">
      <c r="B32" s="21" t="s">
        <v>116</v>
      </c>
      <c r="D32" s="21" t="s">
        <v>117</v>
      </c>
      <c r="H32" s="21" t="s">
        <v>118</v>
      </c>
    </row>
    <row r="33" spans="1:12" s="21" customFormat="1" ht="9" customHeight="1"/>
    <row r="34" spans="1:12" s="21" customFormat="1">
      <c r="A34" s="132" t="s">
        <v>49</v>
      </c>
      <c r="B34" s="21" t="s">
        <v>119</v>
      </c>
      <c r="D34" s="21" t="s">
        <v>120</v>
      </c>
      <c r="H34" s="21" t="s">
        <v>121</v>
      </c>
    </row>
    <row r="35" spans="1:12" s="21" customFormat="1" ht="21.75">
      <c r="B35" s="133" t="s">
        <v>122</v>
      </c>
      <c r="D35" s="21" t="s">
        <v>87</v>
      </c>
      <c r="H35" s="21" t="s">
        <v>88</v>
      </c>
    </row>
    <row r="36" spans="1:12" s="21" customFormat="1" ht="9" customHeight="1">
      <c r="B36" s="133"/>
    </row>
    <row r="37" spans="1:12" s="21" customFormat="1">
      <c r="A37" s="132" t="s">
        <v>49</v>
      </c>
      <c r="B37" s="21" t="s">
        <v>119</v>
      </c>
    </row>
    <row r="38" spans="1:12" s="21" customFormat="1">
      <c r="B38" s="134" t="s">
        <v>123</v>
      </c>
    </row>
    <row r="39" spans="1:12" ht="21.95" customHeight="1">
      <c r="A39" s="3"/>
      <c r="B39" s="4" t="s">
        <v>89</v>
      </c>
      <c r="C39" s="44"/>
      <c r="D39" s="96"/>
      <c r="E39" s="34"/>
      <c r="F39" s="9"/>
      <c r="G39" s="34"/>
      <c r="H39" s="49"/>
      <c r="I39" s="48"/>
      <c r="J39" s="108"/>
    </row>
    <row r="40" spans="1:12" ht="21.95" customHeight="1">
      <c r="A40" s="3"/>
      <c r="B40" s="8" t="s">
        <v>100</v>
      </c>
      <c r="C40" s="89">
        <v>13</v>
      </c>
      <c r="D40" s="96" t="s">
        <v>35</v>
      </c>
      <c r="E40" s="34">
        <v>0</v>
      </c>
      <c r="F40" s="9">
        <f>E40*C40</f>
        <v>0</v>
      </c>
      <c r="G40" s="34">
        <v>0</v>
      </c>
      <c r="H40" s="49">
        <f>G40*C40</f>
        <v>0</v>
      </c>
      <c r="I40" s="48">
        <f>H40+F40</f>
        <v>0</v>
      </c>
      <c r="J40" s="115"/>
    </row>
    <row r="41" spans="1:12" ht="21.95" customHeight="1">
      <c r="A41" s="3"/>
      <c r="B41" s="8" t="s">
        <v>70</v>
      </c>
      <c r="C41" s="89">
        <v>5</v>
      </c>
      <c r="D41" s="96" t="s">
        <v>71</v>
      </c>
      <c r="E41" s="34">
        <v>40</v>
      </c>
      <c r="F41" s="9">
        <f>E41*C41</f>
        <v>200</v>
      </c>
      <c r="G41" s="34">
        <v>0</v>
      </c>
      <c r="H41" s="49">
        <f>G41*C41</f>
        <v>0</v>
      </c>
      <c r="I41" s="48">
        <f>H41+F41</f>
        <v>200</v>
      </c>
      <c r="J41" s="3"/>
    </row>
    <row r="42" spans="1:12" ht="21.95" customHeight="1">
      <c r="A42" s="7"/>
      <c r="B42" s="8" t="s">
        <v>90</v>
      </c>
      <c r="C42" s="109">
        <v>16.5</v>
      </c>
      <c r="D42" s="96" t="s">
        <v>60</v>
      </c>
      <c r="E42" s="34">
        <v>0</v>
      </c>
      <c r="F42" s="9">
        <f>E42*C42</f>
        <v>0</v>
      </c>
      <c r="G42" s="34">
        <v>10</v>
      </c>
      <c r="H42" s="49">
        <f>G42*C42</f>
        <v>165</v>
      </c>
      <c r="I42" s="48">
        <f>H42+F42</f>
        <v>165</v>
      </c>
      <c r="J42" s="13"/>
      <c r="K42" s="14"/>
      <c r="L42" s="14"/>
    </row>
    <row r="43" spans="1:12" ht="21.95" customHeight="1">
      <c r="A43" s="3"/>
      <c r="B43" s="8" t="s">
        <v>72</v>
      </c>
      <c r="C43" s="89">
        <v>5</v>
      </c>
      <c r="D43" s="96" t="s">
        <v>73</v>
      </c>
      <c r="E43" s="34">
        <v>30</v>
      </c>
      <c r="F43" s="9">
        <f>E43*C43</f>
        <v>150</v>
      </c>
      <c r="G43" s="34">
        <v>0</v>
      </c>
      <c r="H43" s="49">
        <f>G43*C43</f>
        <v>0</v>
      </c>
      <c r="I43" s="48">
        <f>H43+F43</f>
        <v>150</v>
      </c>
      <c r="J43" s="13"/>
      <c r="K43" s="14"/>
      <c r="L43" s="14"/>
    </row>
    <row r="44" spans="1:12" ht="21.95" customHeight="1">
      <c r="A44" s="7"/>
      <c r="B44" s="8"/>
      <c r="C44" s="89"/>
      <c r="D44" s="96"/>
      <c r="E44" s="34"/>
      <c r="F44" s="9"/>
      <c r="G44" s="34"/>
      <c r="H44" s="49"/>
      <c r="I44" s="48"/>
      <c r="J44" s="13"/>
      <c r="K44" s="15"/>
      <c r="L44" s="15"/>
    </row>
    <row r="45" spans="1:12" ht="21.95" customHeight="1">
      <c r="A45" s="3">
        <v>2</v>
      </c>
      <c r="B45" s="122" t="s">
        <v>97</v>
      </c>
      <c r="C45" s="44"/>
      <c r="D45" s="96"/>
      <c r="E45" s="34"/>
      <c r="F45" s="9"/>
      <c r="G45" s="34"/>
      <c r="H45" s="49"/>
      <c r="I45" s="48"/>
      <c r="J45" s="11"/>
    </row>
    <row r="46" spans="1:12" ht="21.95" customHeight="1">
      <c r="A46" s="7"/>
      <c r="B46" s="107" t="s">
        <v>99</v>
      </c>
      <c r="C46" s="89"/>
      <c r="D46" s="96"/>
      <c r="E46" s="34"/>
      <c r="F46" s="9"/>
      <c r="G46" s="34"/>
      <c r="H46" s="49"/>
      <c r="I46" s="48"/>
      <c r="J46" s="11"/>
    </row>
    <row r="47" spans="1:12" ht="21.95" customHeight="1">
      <c r="A47" s="7"/>
      <c r="B47" s="8" t="s">
        <v>64</v>
      </c>
      <c r="C47" s="89">
        <v>0</v>
      </c>
      <c r="D47" s="96" t="s">
        <v>57</v>
      </c>
      <c r="E47" s="34">
        <v>0</v>
      </c>
      <c r="F47" s="9">
        <f t="shared" ref="F47:F53" si="0">E47*C47</f>
        <v>0</v>
      </c>
      <c r="G47" s="34">
        <v>0</v>
      </c>
      <c r="H47" s="49">
        <f t="shared" ref="H47:H53" si="1">G47*C47</f>
        <v>0</v>
      </c>
      <c r="I47" s="48">
        <f t="shared" ref="I47:I53" si="2">H47+F47</f>
        <v>0</v>
      </c>
      <c r="J47" s="11"/>
    </row>
    <row r="48" spans="1:12" ht="21.95" customHeight="1">
      <c r="A48" s="3"/>
      <c r="B48" s="8" t="s">
        <v>65</v>
      </c>
      <c r="C48" s="89">
        <v>22</v>
      </c>
      <c r="D48" s="96" t="s">
        <v>35</v>
      </c>
      <c r="E48" s="34">
        <v>420</v>
      </c>
      <c r="F48" s="9">
        <f t="shared" si="0"/>
        <v>9240</v>
      </c>
      <c r="G48" s="34">
        <v>99</v>
      </c>
      <c r="H48" s="49">
        <f t="shared" si="1"/>
        <v>2178</v>
      </c>
      <c r="I48" s="48">
        <f t="shared" si="2"/>
        <v>11418</v>
      </c>
      <c r="J48" s="11"/>
    </row>
    <row r="49" spans="1:10" ht="21.95" customHeight="1">
      <c r="A49" s="3"/>
      <c r="B49" s="8" t="s">
        <v>66</v>
      </c>
      <c r="C49" s="89">
        <v>70</v>
      </c>
      <c r="D49" s="96" t="s">
        <v>60</v>
      </c>
      <c r="E49" s="34">
        <v>10</v>
      </c>
      <c r="F49" s="9">
        <f t="shared" si="0"/>
        <v>700</v>
      </c>
      <c r="G49" s="34">
        <v>0</v>
      </c>
      <c r="H49" s="49">
        <f t="shared" si="1"/>
        <v>0</v>
      </c>
      <c r="I49" s="48">
        <f t="shared" si="2"/>
        <v>700</v>
      </c>
      <c r="J49" s="11"/>
    </row>
    <row r="50" spans="1:10" ht="21.95" customHeight="1">
      <c r="A50" s="7"/>
      <c r="B50" s="113" t="s">
        <v>67</v>
      </c>
      <c r="C50" s="89">
        <v>300</v>
      </c>
      <c r="D50" s="96" t="s">
        <v>57</v>
      </c>
      <c r="E50" s="34">
        <v>30</v>
      </c>
      <c r="F50" s="9">
        <f t="shared" si="0"/>
        <v>9000</v>
      </c>
      <c r="G50" s="34">
        <v>5</v>
      </c>
      <c r="H50" s="49">
        <f t="shared" si="1"/>
        <v>1500</v>
      </c>
      <c r="I50" s="48">
        <f t="shared" si="2"/>
        <v>10500</v>
      </c>
      <c r="J50" s="11"/>
    </row>
    <row r="51" spans="1:10" ht="21.95" customHeight="1">
      <c r="A51" s="3"/>
      <c r="B51" s="113" t="s">
        <v>68</v>
      </c>
      <c r="C51" s="89">
        <v>4</v>
      </c>
      <c r="D51" s="96" t="s">
        <v>61</v>
      </c>
      <c r="E51" s="34">
        <v>180</v>
      </c>
      <c r="F51" s="9">
        <f t="shared" si="0"/>
        <v>720</v>
      </c>
      <c r="G51" s="34">
        <v>0</v>
      </c>
      <c r="H51" s="49">
        <f t="shared" si="1"/>
        <v>0</v>
      </c>
      <c r="I51" s="48">
        <f t="shared" si="2"/>
        <v>720</v>
      </c>
      <c r="J51" s="11"/>
    </row>
    <row r="52" spans="1:10" ht="21.95" customHeight="1">
      <c r="A52" s="7"/>
      <c r="B52" s="8" t="s">
        <v>69</v>
      </c>
      <c r="C52" s="89">
        <v>30</v>
      </c>
      <c r="D52" s="96" t="s">
        <v>35</v>
      </c>
      <c r="E52" s="34">
        <v>1962</v>
      </c>
      <c r="F52" s="9">
        <f t="shared" si="0"/>
        <v>58860</v>
      </c>
      <c r="G52" s="34">
        <v>306</v>
      </c>
      <c r="H52" s="49">
        <f t="shared" si="1"/>
        <v>9180</v>
      </c>
      <c r="I52" s="48">
        <f t="shared" si="2"/>
        <v>68040</v>
      </c>
      <c r="J52" s="11"/>
    </row>
    <row r="53" spans="1:10" ht="21.95" customHeight="1">
      <c r="A53" s="7"/>
      <c r="B53" s="8" t="s">
        <v>70</v>
      </c>
      <c r="C53" s="89">
        <v>10</v>
      </c>
      <c r="D53" s="96" t="s">
        <v>71</v>
      </c>
      <c r="E53" s="34">
        <v>24</v>
      </c>
      <c r="F53" s="9">
        <f t="shared" si="0"/>
        <v>240</v>
      </c>
      <c r="G53" s="34">
        <v>0</v>
      </c>
      <c r="H53" s="49">
        <f t="shared" si="1"/>
        <v>0</v>
      </c>
      <c r="I53" s="48">
        <f t="shared" si="2"/>
        <v>240</v>
      </c>
      <c r="J53" s="11"/>
    </row>
    <row r="54" spans="1:10" ht="21.95" customHeight="1">
      <c r="A54" s="7"/>
      <c r="B54" s="8" t="s">
        <v>90</v>
      </c>
      <c r="C54" s="109">
        <v>35</v>
      </c>
      <c r="D54" s="96" t="s">
        <v>60</v>
      </c>
      <c r="E54" s="34">
        <v>0</v>
      </c>
      <c r="F54" s="9">
        <f>E54*C54</f>
        <v>0</v>
      </c>
      <c r="G54" s="34">
        <v>10</v>
      </c>
      <c r="H54" s="49">
        <f>G54*C54</f>
        <v>350</v>
      </c>
      <c r="I54" s="48">
        <f>H54+F54</f>
        <v>350</v>
      </c>
      <c r="J54" s="11"/>
    </row>
    <row r="55" spans="1:10" ht="21.95" customHeight="1">
      <c r="A55" s="7"/>
      <c r="B55" s="8" t="s">
        <v>100</v>
      </c>
      <c r="C55" s="109">
        <v>3.5</v>
      </c>
      <c r="D55" s="96" t="s">
        <v>35</v>
      </c>
      <c r="E55" s="34">
        <v>0</v>
      </c>
      <c r="F55" s="9">
        <f>E55*C55</f>
        <v>0</v>
      </c>
      <c r="G55" s="34">
        <v>0</v>
      </c>
      <c r="H55" s="49">
        <f>G55*C55</f>
        <v>0</v>
      </c>
      <c r="I55" s="48">
        <f>H55+F55</f>
        <v>0</v>
      </c>
      <c r="J55" s="11"/>
    </row>
    <row r="56" spans="1:10" ht="21.95" customHeight="1">
      <c r="A56" s="110"/>
      <c r="B56" s="114"/>
      <c r="C56" s="111"/>
      <c r="D56" s="100"/>
      <c r="E56" s="35"/>
      <c r="F56" s="101"/>
      <c r="G56" s="35"/>
      <c r="H56" s="102"/>
      <c r="I56" s="103"/>
      <c r="J56" s="19"/>
    </row>
    <row r="57" spans="1:10" s="21" customFormat="1">
      <c r="A57" s="21" t="s">
        <v>86</v>
      </c>
    </row>
    <row r="58" spans="1:10" s="21" customFormat="1">
      <c r="A58" s="21" t="s">
        <v>112</v>
      </c>
      <c r="D58" s="21" t="s">
        <v>48</v>
      </c>
    </row>
    <row r="59" spans="1:10" s="21" customFormat="1">
      <c r="A59" s="21" t="s">
        <v>113</v>
      </c>
      <c r="D59" s="21" t="s">
        <v>46</v>
      </c>
    </row>
    <row r="60" spans="1:10" s="21" customFormat="1">
      <c r="A60" s="21" t="s">
        <v>114</v>
      </c>
      <c r="D60" s="21" t="s">
        <v>45</v>
      </c>
    </row>
    <row r="61" spans="1:10" s="21" customFormat="1" ht="9" customHeight="1"/>
    <row r="62" spans="1:10" s="21" customFormat="1">
      <c r="A62" s="132" t="s">
        <v>49</v>
      </c>
      <c r="B62" s="21" t="s">
        <v>115</v>
      </c>
    </row>
    <row r="63" spans="1:10" s="21" customFormat="1">
      <c r="B63" s="21" t="s">
        <v>116</v>
      </c>
      <c r="D63" s="21" t="s">
        <v>117</v>
      </c>
      <c r="H63" s="21" t="s">
        <v>118</v>
      </c>
    </row>
    <row r="64" spans="1:10" s="21" customFormat="1" ht="9" customHeight="1"/>
    <row r="65" spans="1:12" s="21" customFormat="1">
      <c r="A65" s="132" t="s">
        <v>49</v>
      </c>
      <c r="B65" s="21" t="s">
        <v>119</v>
      </c>
      <c r="D65" s="21" t="s">
        <v>120</v>
      </c>
      <c r="H65" s="21" t="s">
        <v>121</v>
      </c>
    </row>
    <row r="66" spans="1:12" s="21" customFormat="1" ht="21.75">
      <c r="B66" s="133" t="s">
        <v>122</v>
      </c>
      <c r="D66" s="21" t="s">
        <v>87</v>
      </c>
      <c r="H66" s="21" t="s">
        <v>88</v>
      </c>
    </row>
    <row r="67" spans="1:12" s="21" customFormat="1" ht="9" customHeight="1">
      <c r="B67" s="133"/>
    </row>
    <row r="68" spans="1:12" s="21" customFormat="1">
      <c r="A68" s="132" t="s">
        <v>49</v>
      </c>
      <c r="B68" s="21" t="s">
        <v>119</v>
      </c>
    </row>
    <row r="69" spans="1:12" s="21" customFormat="1">
      <c r="B69" s="134" t="s">
        <v>123</v>
      </c>
    </row>
    <row r="70" spans="1:12" ht="21.95" customHeight="1">
      <c r="A70" s="3">
        <v>3</v>
      </c>
      <c r="B70" s="122" t="s">
        <v>98</v>
      </c>
      <c r="C70" s="44"/>
      <c r="D70" s="96"/>
      <c r="E70" s="34"/>
      <c r="F70" s="9"/>
      <c r="G70" s="34"/>
      <c r="H70" s="49"/>
      <c r="I70" s="48"/>
      <c r="J70" s="108"/>
    </row>
    <row r="71" spans="1:12" ht="21.95" customHeight="1">
      <c r="A71" s="7"/>
      <c r="B71" s="8" t="s">
        <v>101</v>
      </c>
      <c r="C71" s="89">
        <v>8</v>
      </c>
      <c r="D71" s="96" t="s">
        <v>63</v>
      </c>
      <c r="E71" s="34">
        <v>7000</v>
      </c>
      <c r="F71" s="9">
        <f t="shared" ref="F71" si="3">E71*C71</f>
        <v>56000</v>
      </c>
      <c r="G71" s="34">
        <v>0</v>
      </c>
      <c r="H71" s="49">
        <f t="shared" ref="H71" si="4">G71*C71</f>
        <v>0</v>
      </c>
      <c r="I71" s="48">
        <f t="shared" ref="I71" si="5">H71+F71</f>
        <v>56000</v>
      </c>
      <c r="J71" s="3"/>
    </row>
    <row r="72" spans="1:12" ht="21.95" customHeight="1">
      <c r="A72" s="7"/>
      <c r="B72" s="123" t="s">
        <v>110</v>
      </c>
      <c r="C72" s="109"/>
      <c r="D72" s="96"/>
      <c r="E72" s="34"/>
      <c r="F72" s="9"/>
      <c r="G72" s="34"/>
      <c r="H72" s="49"/>
      <c r="I72" s="48"/>
      <c r="J72" s="3"/>
    </row>
    <row r="73" spans="1:12" ht="21.95" customHeight="1">
      <c r="A73" s="3">
        <v>4</v>
      </c>
      <c r="B73" s="122" t="s">
        <v>104</v>
      </c>
      <c r="C73" s="44"/>
      <c r="D73" s="96"/>
      <c r="E73" s="34"/>
      <c r="F73" s="9"/>
      <c r="G73" s="34"/>
      <c r="H73" s="49"/>
      <c r="I73" s="48"/>
      <c r="J73" s="13"/>
      <c r="K73" s="14"/>
      <c r="L73" s="14"/>
    </row>
    <row r="74" spans="1:12" ht="21.95" customHeight="1">
      <c r="A74" s="7"/>
      <c r="B74" s="8" t="s">
        <v>102</v>
      </c>
      <c r="C74" s="89">
        <v>5</v>
      </c>
      <c r="D74" s="96" t="s">
        <v>58</v>
      </c>
      <c r="E74" s="34">
        <v>350</v>
      </c>
      <c r="F74" s="9">
        <f t="shared" ref="F74:F76" si="6">E74*C74</f>
        <v>1750</v>
      </c>
      <c r="G74" s="34">
        <v>0</v>
      </c>
      <c r="H74" s="49">
        <f t="shared" ref="H74:H76" si="7">G74*C74</f>
        <v>0</v>
      </c>
      <c r="I74" s="48">
        <f t="shared" ref="I74:I76" si="8">H74+F74</f>
        <v>1750</v>
      </c>
      <c r="J74" s="13"/>
      <c r="K74" s="14"/>
      <c r="L74" s="14"/>
    </row>
    <row r="75" spans="1:12" ht="21.95" customHeight="1">
      <c r="A75" s="3"/>
      <c r="B75" s="8" t="s">
        <v>103</v>
      </c>
      <c r="C75" s="89">
        <v>26</v>
      </c>
      <c r="D75" s="96" t="s">
        <v>58</v>
      </c>
      <c r="E75" s="34">
        <v>350</v>
      </c>
      <c r="F75" s="9">
        <f t="shared" si="6"/>
        <v>9100</v>
      </c>
      <c r="G75" s="34">
        <v>0</v>
      </c>
      <c r="H75" s="49">
        <f t="shared" si="7"/>
        <v>0</v>
      </c>
      <c r="I75" s="48">
        <f t="shared" si="8"/>
        <v>9100</v>
      </c>
      <c r="J75" s="13"/>
      <c r="K75" s="15"/>
      <c r="L75" s="15"/>
    </row>
    <row r="76" spans="1:12" ht="21.95" customHeight="1">
      <c r="A76" s="7"/>
      <c r="B76" s="8" t="s">
        <v>108</v>
      </c>
      <c r="C76" s="89">
        <v>4</v>
      </c>
      <c r="D76" s="96" t="s">
        <v>58</v>
      </c>
      <c r="E76" s="34">
        <v>70</v>
      </c>
      <c r="F76" s="9">
        <f t="shared" si="6"/>
        <v>280</v>
      </c>
      <c r="G76" s="34">
        <v>0</v>
      </c>
      <c r="H76" s="49">
        <f t="shared" si="7"/>
        <v>0</v>
      </c>
      <c r="I76" s="48">
        <f t="shared" si="8"/>
        <v>280</v>
      </c>
      <c r="J76" s="11"/>
    </row>
    <row r="77" spans="1:12" ht="21.95" customHeight="1">
      <c r="A77" s="3">
        <v>5</v>
      </c>
      <c r="B77" s="122" t="s">
        <v>107</v>
      </c>
      <c r="C77" s="44"/>
      <c r="D77" s="96"/>
      <c r="E77" s="34"/>
      <c r="F77" s="9"/>
      <c r="G77" s="34"/>
      <c r="H77" s="49"/>
      <c r="I77" s="48"/>
      <c r="J77" s="11"/>
    </row>
    <row r="78" spans="1:12" ht="21.95" customHeight="1">
      <c r="A78" s="7"/>
      <c r="B78" s="8" t="s">
        <v>105</v>
      </c>
      <c r="C78" s="89">
        <v>1000</v>
      </c>
      <c r="D78" s="96" t="s">
        <v>62</v>
      </c>
      <c r="E78" s="34">
        <v>20</v>
      </c>
      <c r="F78" s="9">
        <f t="shared" ref="F78:F79" si="9">E78*C78</f>
        <v>20000</v>
      </c>
      <c r="G78" s="34">
        <v>0</v>
      </c>
      <c r="H78" s="49">
        <f t="shared" ref="H78:H79" si="10">G78*C78</f>
        <v>0</v>
      </c>
      <c r="I78" s="48">
        <f t="shared" ref="I78:I79" si="11">H78+F78</f>
        <v>20000</v>
      </c>
      <c r="J78" s="11"/>
    </row>
    <row r="79" spans="1:12" ht="21.95" customHeight="1">
      <c r="A79" s="7"/>
      <c r="B79" s="8" t="s">
        <v>106</v>
      </c>
      <c r="C79" s="89">
        <v>5</v>
      </c>
      <c r="D79" s="96" t="s">
        <v>35</v>
      </c>
      <c r="E79" s="34">
        <v>93</v>
      </c>
      <c r="F79" s="9">
        <f t="shared" si="9"/>
        <v>465</v>
      </c>
      <c r="G79" s="34">
        <v>0</v>
      </c>
      <c r="H79" s="49">
        <f t="shared" si="10"/>
        <v>0</v>
      </c>
      <c r="I79" s="48">
        <f t="shared" si="11"/>
        <v>465</v>
      </c>
      <c r="J79" s="11"/>
    </row>
    <row r="80" spans="1:12" ht="21.95" customHeight="1">
      <c r="A80" s="7"/>
      <c r="B80" s="8"/>
      <c r="C80" s="89"/>
      <c r="D80" s="96"/>
      <c r="E80" s="34"/>
      <c r="F80" s="9"/>
      <c r="G80" s="34"/>
      <c r="H80" s="49"/>
      <c r="I80" s="48"/>
      <c r="J80" s="11"/>
    </row>
    <row r="81" spans="1:10" ht="21.95" customHeight="1">
      <c r="A81" s="7"/>
      <c r="B81" s="8"/>
      <c r="C81" s="89"/>
      <c r="D81" s="96"/>
      <c r="E81" s="34"/>
      <c r="F81" s="9"/>
      <c r="G81" s="34"/>
      <c r="H81" s="49"/>
      <c r="I81" s="48"/>
      <c r="J81" s="11"/>
    </row>
    <row r="82" spans="1:10">
      <c r="A82" s="23"/>
      <c r="B82" s="26" t="s">
        <v>50</v>
      </c>
      <c r="C82" s="37"/>
      <c r="D82" s="118"/>
      <c r="E82" s="37"/>
      <c r="F82" s="24"/>
      <c r="G82" s="42"/>
      <c r="H82" s="24"/>
      <c r="I82" s="50">
        <f>SUM(I8:I81)</f>
        <v>382544.3</v>
      </c>
      <c r="J82" s="11"/>
    </row>
    <row r="83" spans="1:10">
      <c r="A83" s="11"/>
      <c r="B83" s="27" t="s">
        <v>111</v>
      </c>
      <c r="C83" s="45"/>
      <c r="D83" s="119"/>
      <c r="E83" s="38"/>
      <c r="F83" s="12"/>
      <c r="G83" s="40"/>
      <c r="H83" s="12"/>
      <c r="I83" s="51">
        <v>1.3073999999999999</v>
      </c>
      <c r="J83" s="10"/>
    </row>
    <row r="84" spans="1:10">
      <c r="A84" s="16"/>
      <c r="B84" s="94" t="s">
        <v>51</v>
      </c>
      <c r="C84" s="46"/>
      <c r="D84" s="120"/>
      <c r="E84" s="39"/>
      <c r="F84" s="17"/>
      <c r="G84" s="41"/>
      <c r="H84" s="17"/>
      <c r="I84" s="117">
        <f>I82*I83</f>
        <v>500138.41781999997</v>
      </c>
      <c r="J84" s="25"/>
    </row>
    <row r="85" spans="1:10">
      <c r="A85" s="16"/>
      <c r="B85" s="95" t="s">
        <v>96</v>
      </c>
      <c r="C85" s="112">
        <v>1</v>
      </c>
      <c r="D85" s="11" t="s">
        <v>52</v>
      </c>
      <c r="E85" s="34">
        <v>0</v>
      </c>
      <c r="F85" s="12">
        <f t="shared" ref="F85" si="12">SUM(C85*E85)</f>
        <v>0</v>
      </c>
      <c r="G85" s="40">
        <v>0</v>
      </c>
      <c r="H85" s="12">
        <f t="shared" ref="H85" si="13">SUM(C85*G85)</f>
        <v>0</v>
      </c>
      <c r="I85" s="49">
        <f>H85+F85</f>
        <v>0</v>
      </c>
      <c r="J85" s="16"/>
    </row>
    <row r="86" spans="1:10">
      <c r="A86" s="90"/>
      <c r="B86" s="91" t="s">
        <v>51</v>
      </c>
      <c r="C86" s="35"/>
      <c r="D86" s="19"/>
      <c r="E86" s="35"/>
      <c r="F86" s="28"/>
      <c r="G86" s="36"/>
      <c r="H86" s="121"/>
      <c r="I86" s="92">
        <f>SUM(I84:I85)</f>
        <v>500138.41781999997</v>
      </c>
      <c r="J86" s="16"/>
    </row>
    <row r="87" spans="1:10" ht="19.5" thickBot="1">
      <c r="A87" s="22"/>
      <c r="B87" s="65" t="s">
        <v>47</v>
      </c>
      <c r="C87" s="66"/>
      <c r="D87" s="67"/>
      <c r="E87" s="68"/>
      <c r="F87" s="69"/>
      <c r="G87" s="68"/>
      <c r="H87" s="70"/>
      <c r="I87" s="71">
        <v>500000</v>
      </c>
      <c r="J87" s="6"/>
    </row>
    <row r="88" spans="1:10" ht="19.5" thickTop="1">
      <c r="A88" s="18"/>
      <c r="B88" s="72" t="s">
        <v>28</v>
      </c>
      <c r="C88" s="64" t="str">
        <f>"("&amp;BAHTTEXT(I87)&amp;")"</f>
        <v>(ห้าแสนบาทถ้วน)</v>
      </c>
      <c r="D88" s="64"/>
      <c r="E88" s="64"/>
      <c r="F88" s="73"/>
      <c r="G88" s="73"/>
      <c r="H88" s="73"/>
      <c r="I88" s="74"/>
      <c r="J88" s="19"/>
    </row>
    <row r="89" spans="1:10" s="21" customFormat="1">
      <c r="A89" s="21" t="s">
        <v>86</v>
      </c>
    </row>
    <row r="90" spans="1:10" s="21" customFormat="1">
      <c r="A90" s="21" t="s">
        <v>112</v>
      </c>
      <c r="D90" s="21" t="s">
        <v>48</v>
      </c>
    </row>
    <row r="91" spans="1:10" s="21" customFormat="1">
      <c r="A91" s="21" t="s">
        <v>113</v>
      </c>
      <c r="D91" s="21" t="s">
        <v>46</v>
      </c>
    </row>
    <row r="92" spans="1:10" s="21" customFormat="1">
      <c r="A92" s="21" t="s">
        <v>114</v>
      </c>
      <c r="D92" s="21" t="s">
        <v>45</v>
      </c>
    </row>
    <row r="93" spans="1:10" s="21" customFormat="1" ht="9" customHeight="1"/>
    <row r="94" spans="1:10" s="21" customFormat="1">
      <c r="A94" s="132" t="s">
        <v>49</v>
      </c>
      <c r="B94" s="21" t="s">
        <v>115</v>
      </c>
    </row>
    <row r="95" spans="1:10" s="21" customFormat="1">
      <c r="B95" s="21" t="s">
        <v>116</v>
      </c>
      <c r="D95" s="21" t="s">
        <v>117</v>
      </c>
      <c r="H95" s="21" t="s">
        <v>118</v>
      </c>
    </row>
    <row r="96" spans="1:10" s="21" customFormat="1" ht="9" customHeight="1"/>
    <row r="97" spans="1:8" s="21" customFormat="1">
      <c r="A97" s="132" t="s">
        <v>49</v>
      </c>
      <c r="B97" s="21" t="s">
        <v>119</v>
      </c>
      <c r="D97" s="21" t="s">
        <v>120</v>
      </c>
      <c r="H97" s="21" t="s">
        <v>121</v>
      </c>
    </row>
    <row r="98" spans="1:8" s="21" customFormat="1" ht="21.75">
      <c r="B98" s="133" t="s">
        <v>122</v>
      </c>
      <c r="D98" s="21" t="s">
        <v>87</v>
      </c>
      <c r="H98" s="21" t="s">
        <v>88</v>
      </c>
    </row>
    <row r="99" spans="1:8" s="21" customFormat="1" ht="9" customHeight="1">
      <c r="B99" s="133"/>
    </row>
    <row r="100" spans="1:8" s="21" customFormat="1">
      <c r="A100" s="132" t="s">
        <v>49</v>
      </c>
      <c r="B100" s="21" t="s">
        <v>119</v>
      </c>
    </row>
    <row r="101" spans="1:8" s="21" customFormat="1">
      <c r="B101" s="134" t="s">
        <v>123</v>
      </c>
    </row>
  </sheetData>
  <mergeCells count="8">
    <mergeCell ref="A1:I1"/>
    <mergeCell ref="J6:J7"/>
    <mergeCell ref="A6:A7"/>
    <mergeCell ref="B6:B7"/>
    <mergeCell ref="C6:C7"/>
    <mergeCell ref="D6:D7"/>
    <mergeCell ref="E6:F6"/>
    <mergeCell ref="G6:H6"/>
  </mergeCells>
  <pageMargins left="0.15748031496062992" right="0.15748031496062992" top="0.43307086614173229" bottom="0.74803149606299213" header="0.31496062992125984" footer="0.31496062992125984"/>
  <pageSetup paperSize="9" orientation="portrait" blackAndWhite="1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topLeftCell="A20" zoomScaleSheetLayoutView="100" workbookViewId="0">
      <selection activeCell="D36" sqref="D36"/>
    </sheetView>
  </sheetViews>
  <sheetFormatPr defaultRowHeight="18.75"/>
  <cols>
    <col min="1" max="1" width="9" style="21"/>
    <col min="2" max="2" width="31.25" style="21" customWidth="1"/>
    <col min="3" max="3" width="15.75" style="21" customWidth="1"/>
    <col min="4" max="4" width="10" style="21" customWidth="1"/>
    <col min="5" max="5" width="13.875" style="21" customWidth="1"/>
    <col min="6" max="6" width="15.375" style="21" customWidth="1"/>
    <col min="7" max="16384" width="9" style="21"/>
  </cols>
  <sheetData>
    <row r="1" spans="1:6" ht="21" customHeight="1">
      <c r="A1" s="124" t="s">
        <v>24</v>
      </c>
      <c r="B1" s="124"/>
      <c r="C1" s="124"/>
      <c r="D1" s="124"/>
      <c r="E1" s="124"/>
      <c r="F1" s="53" t="s">
        <v>6</v>
      </c>
    </row>
    <row r="2" spans="1:6" ht="21" customHeight="1">
      <c r="A2" s="21" t="s">
        <v>17</v>
      </c>
    </row>
    <row r="3" spans="1:6" ht="21" customHeight="1">
      <c r="A3" s="21" t="s">
        <v>18</v>
      </c>
      <c r="B3" s="21" t="s">
        <v>74</v>
      </c>
    </row>
    <row r="4" spans="1:6" ht="21" customHeight="1">
      <c r="A4" s="21" t="s">
        <v>36</v>
      </c>
      <c r="B4" s="21" t="str">
        <f>ปร4!B3</f>
        <v>บ้านบะฮีเหนือ หมู่ที่ 8  ตำบลบะฮี  อำเภอพรรณานิคม  จังหวัดสกลนคร</v>
      </c>
    </row>
    <row r="5" spans="1:6" ht="21" customHeight="1">
      <c r="A5" s="21" t="s">
        <v>19</v>
      </c>
    </row>
    <row r="6" spans="1:6" ht="21" customHeight="1">
      <c r="A6" s="21" t="s">
        <v>20</v>
      </c>
      <c r="B6" s="21" t="str">
        <f>ปร4!B5</f>
        <v xml:space="preserve"> -</v>
      </c>
    </row>
    <row r="7" spans="1:6" ht="21" customHeight="1">
      <c r="A7" s="21" t="s">
        <v>109</v>
      </c>
    </row>
    <row r="8" spans="1:6" ht="21" customHeight="1">
      <c r="A8" s="21" t="s">
        <v>37</v>
      </c>
      <c r="D8" s="21" t="str">
        <f>ปร4!F4</f>
        <v>วันที่  7  มีนาคม  2560</v>
      </c>
    </row>
    <row r="9" spans="1:6" ht="21" customHeight="1">
      <c r="A9" s="54" t="s">
        <v>7</v>
      </c>
      <c r="B9" s="54" t="s">
        <v>8</v>
      </c>
      <c r="C9" s="54" t="s">
        <v>9</v>
      </c>
      <c r="D9" s="54" t="s">
        <v>10</v>
      </c>
      <c r="E9" s="54" t="s">
        <v>11</v>
      </c>
      <c r="F9" s="54" t="s">
        <v>5</v>
      </c>
    </row>
    <row r="10" spans="1:6" ht="21" customHeight="1">
      <c r="A10" s="55">
        <v>1</v>
      </c>
      <c r="B10" s="56" t="s">
        <v>12</v>
      </c>
      <c r="C10" s="57">
        <f>ปร4!I82</f>
        <v>382544.3</v>
      </c>
      <c r="D10" s="104">
        <f>ปร4!I83</f>
        <v>1.3073999999999999</v>
      </c>
      <c r="E10" s="58">
        <f>C10*D10</f>
        <v>500138.41781999997</v>
      </c>
      <c r="F10" s="56"/>
    </row>
    <row r="11" spans="1:6" ht="21" customHeight="1">
      <c r="A11" s="55">
        <v>2</v>
      </c>
      <c r="B11" s="56" t="s">
        <v>21</v>
      </c>
      <c r="C11" s="59"/>
      <c r="D11" s="93"/>
      <c r="E11" s="60"/>
      <c r="F11" s="56"/>
    </row>
    <row r="12" spans="1:6" ht="21" customHeight="1">
      <c r="A12" s="55">
        <v>3</v>
      </c>
      <c r="B12" s="56" t="s">
        <v>22</v>
      </c>
      <c r="C12" s="56"/>
      <c r="D12" s="56"/>
      <c r="E12" s="61"/>
      <c r="F12" s="56"/>
    </row>
    <row r="13" spans="1:6" ht="21" customHeight="1">
      <c r="A13" s="55">
        <v>4</v>
      </c>
      <c r="B13" s="56" t="s">
        <v>23</v>
      </c>
      <c r="C13" s="56"/>
      <c r="D13" s="56"/>
      <c r="E13" s="61"/>
      <c r="F13" s="56"/>
    </row>
    <row r="14" spans="1:6" ht="21" customHeight="1">
      <c r="A14" s="56"/>
      <c r="B14" s="54" t="s">
        <v>13</v>
      </c>
      <c r="C14" s="56"/>
      <c r="D14" s="56"/>
      <c r="E14" s="61"/>
      <c r="F14" s="56"/>
    </row>
    <row r="15" spans="1:6" ht="21" customHeight="1">
      <c r="A15" s="56"/>
      <c r="B15" s="56" t="s">
        <v>14</v>
      </c>
      <c r="C15" s="56"/>
      <c r="D15" s="56"/>
      <c r="E15" s="61"/>
      <c r="F15" s="56"/>
    </row>
    <row r="16" spans="1:6" ht="21" customHeight="1">
      <c r="A16" s="56"/>
      <c r="B16" s="56" t="s">
        <v>15</v>
      </c>
      <c r="C16" s="56"/>
      <c r="D16" s="56"/>
      <c r="E16" s="61"/>
      <c r="F16" s="56"/>
    </row>
    <row r="17" spans="1:6" ht="21" customHeight="1">
      <c r="A17" s="56"/>
      <c r="B17" s="56" t="s">
        <v>59</v>
      </c>
      <c r="C17" s="56"/>
      <c r="D17" s="56"/>
      <c r="E17" s="61"/>
      <c r="F17" s="56"/>
    </row>
    <row r="18" spans="1:6" ht="21" customHeight="1">
      <c r="A18" s="56"/>
      <c r="B18" s="56" t="s">
        <v>16</v>
      </c>
      <c r="C18" s="56"/>
      <c r="D18" s="56"/>
      <c r="E18" s="61"/>
      <c r="F18" s="56"/>
    </row>
    <row r="19" spans="1:6" ht="21" customHeight="1">
      <c r="A19" s="62" t="s">
        <v>26</v>
      </c>
      <c r="B19" s="62" t="s">
        <v>54</v>
      </c>
      <c r="C19" s="62"/>
      <c r="D19" s="62"/>
      <c r="E19" s="63">
        <f>SUM(E10:E18)</f>
        <v>500138.41781999997</v>
      </c>
      <c r="F19" s="56"/>
    </row>
    <row r="20" spans="1:6" ht="21" customHeight="1">
      <c r="A20" s="62"/>
      <c r="B20" s="62" t="str">
        <f>ปร4!B85</f>
        <v>ป้ายโครงการ (คิดรวมในค่า Facter )</v>
      </c>
      <c r="C20" s="62"/>
      <c r="D20" s="62"/>
      <c r="E20" s="63">
        <f>ปร4!I85</f>
        <v>0</v>
      </c>
      <c r="F20" s="56"/>
    </row>
    <row r="21" spans="1:6" ht="21" customHeight="1">
      <c r="A21" s="62"/>
      <c r="B21" s="62" t="s">
        <v>53</v>
      </c>
      <c r="C21" s="62"/>
      <c r="D21" s="62"/>
      <c r="E21" s="63">
        <f>E19+E20</f>
        <v>500138.41781999997</v>
      </c>
      <c r="F21" s="56"/>
    </row>
    <row r="22" spans="1:6" ht="21" customHeight="1" thickBot="1">
      <c r="A22" s="62"/>
      <c r="B22" s="62" t="s">
        <v>27</v>
      </c>
      <c r="C22" s="62"/>
      <c r="D22" s="62"/>
      <c r="E22" s="106">
        <f>ปร4!I87</f>
        <v>500000</v>
      </c>
      <c r="F22" s="56"/>
    </row>
    <row r="23" spans="1:6" ht="21" customHeight="1" thickTop="1">
      <c r="A23" s="62"/>
      <c r="B23" s="82" t="s">
        <v>28</v>
      </c>
      <c r="C23" s="64" t="str">
        <f>"("&amp;BAHTTEXT(E22)&amp;")"</f>
        <v>(ห้าแสนบาทถ้วน)</v>
      </c>
      <c r="D23" s="84"/>
      <c r="E23" s="105"/>
      <c r="F23" s="83"/>
    </row>
    <row r="24" spans="1:6">
      <c r="A24" s="21" t="s">
        <v>86</v>
      </c>
    </row>
    <row r="25" spans="1:6">
      <c r="A25" s="21" t="s">
        <v>112</v>
      </c>
      <c r="C25" s="21" t="s">
        <v>48</v>
      </c>
    </row>
    <row r="26" spans="1:6">
      <c r="A26" s="21" t="s">
        <v>113</v>
      </c>
      <c r="C26" s="21" t="s">
        <v>46</v>
      </c>
    </row>
    <row r="27" spans="1:6">
      <c r="A27" s="21" t="s">
        <v>114</v>
      </c>
      <c r="C27" s="21" t="s">
        <v>45</v>
      </c>
    </row>
    <row r="28" spans="1:6" ht="9" customHeight="1"/>
    <row r="29" spans="1:6">
      <c r="A29" s="132" t="s">
        <v>49</v>
      </c>
      <c r="B29" s="21" t="s">
        <v>115</v>
      </c>
    </row>
    <row r="30" spans="1:6">
      <c r="B30" s="21" t="s">
        <v>116</v>
      </c>
      <c r="C30" s="21" t="s">
        <v>125</v>
      </c>
      <c r="E30" s="21" t="s">
        <v>118</v>
      </c>
    </row>
    <row r="31" spans="1:6" ht="9" customHeight="1"/>
    <row r="32" spans="1:6">
      <c r="A32" s="132" t="s">
        <v>49</v>
      </c>
      <c r="B32" s="21" t="s">
        <v>119</v>
      </c>
      <c r="C32" s="21" t="s">
        <v>120</v>
      </c>
      <c r="E32" s="21" t="s">
        <v>121</v>
      </c>
    </row>
    <row r="33" spans="1:5" ht="21.75">
      <c r="B33" s="133" t="s">
        <v>122</v>
      </c>
      <c r="C33" s="21" t="s">
        <v>87</v>
      </c>
      <c r="E33" s="21" t="s">
        <v>88</v>
      </c>
    </row>
    <row r="34" spans="1:5" ht="9" customHeight="1">
      <c r="B34" s="133"/>
    </row>
    <row r="35" spans="1:5">
      <c r="A35" s="132" t="s">
        <v>49</v>
      </c>
      <c r="B35" s="21" t="s">
        <v>119</v>
      </c>
    </row>
    <row r="36" spans="1:5">
      <c r="B36" s="134" t="s">
        <v>123</v>
      </c>
    </row>
  </sheetData>
  <mergeCells count="1">
    <mergeCell ref="A1:E1"/>
  </mergeCells>
  <pageMargins left="0.15748031496062992" right="0.11811023622047245" top="0.35433070866141736" bottom="0.43307086614173229" header="0.31496062992125984" footer="0.31496062992125984"/>
  <pageSetup paperSize="9" orientation="portrait" blackAndWhite="1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topLeftCell="A8" zoomScaleSheetLayoutView="100" workbookViewId="0">
      <selection activeCell="B22" sqref="B22"/>
    </sheetView>
  </sheetViews>
  <sheetFormatPr defaultRowHeight="18"/>
  <cols>
    <col min="1" max="1" width="9" style="77"/>
    <col min="2" max="2" width="30" style="77" customWidth="1"/>
    <col min="3" max="3" width="25.75" style="77" customWidth="1"/>
    <col min="4" max="4" width="24.625" style="77" customWidth="1"/>
    <col min="5" max="16384" width="9" style="77"/>
  </cols>
  <sheetData>
    <row r="1" spans="1:10" ht="22.5">
      <c r="A1" s="131" t="s">
        <v>24</v>
      </c>
      <c r="B1" s="131"/>
      <c r="C1" s="131"/>
      <c r="D1" s="75" t="s">
        <v>31</v>
      </c>
      <c r="E1" s="76"/>
      <c r="F1" s="76"/>
      <c r="G1" s="76"/>
      <c r="H1" s="76"/>
      <c r="I1" s="76"/>
      <c r="J1" s="76"/>
    </row>
    <row r="2" spans="1:10" ht="22.5">
      <c r="A2" s="76" t="s">
        <v>34</v>
      </c>
      <c r="B2" s="76" t="str">
        <f>ปร4!B2</f>
        <v>ก่อสร้างสวนสุขภาพประจำตำบล</v>
      </c>
      <c r="C2" s="76"/>
      <c r="D2" s="76"/>
      <c r="E2" s="76"/>
      <c r="F2" s="76"/>
      <c r="G2" s="76"/>
      <c r="H2" s="76"/>
      <c r="I2" s="76"/>
      <c r="J2" s="76"/>
    </row>
    <row r="3" spans="1:10" ht="22.5">
      <c r="A3" s="76" t="s">
        <v>20</v>
      </c>
      <c r="B3" s="76" t="str">
        <f>ปร4!B5</f>
        <v xml:space="preserve"> -</v>
      </c>
      <c r="C3" s="76"/>
      <c r="D3" s="76"/>
      <c r="E3" s="76"/>
      <c r="F3" s="76"/>
      <c r="G3" s="76"/>
      <c r="H3" s="76"/>
      <c r="I3" s="76"/>
      <c r="J3" s="76"/>
    </row>
    <row r="4" spans="1:10" ht="22.5">
      <c r="A4" s="76" t="s">
        <v>1</v>
      </c>
      <c r="B4" s="76"/>
      <c r="C4" s="76"/>
      <c r="D4" s="76"/>
      <c r="E4" s="76"/>
      <c r="F4" s="76"/>
      <c r="G4" s="76"/>
      <c r="H4" s="76"/>
      <c r="I4" s="76"/>
      <c r="J4" s="76"/>
    </row>
    <row r="5" spans="1:10" ht="22.5">
      <c r="A5" s="76" t="s">
        <v>29</v>
      </c>
      <c r="B5" s="76"/>
      <c r="C5" s="76"/>
      <c r="D5" s="76"/>
      <c r="E5" s="76"/>
      <c r="F5" s="76"/>
      <c r="G5" s="76"/>
      <c r="H5" s="76"/>
      <c r="I5" s="76"/>
      <c r="J5" s="76"/>
    </row>
    <row r="6" spans="1:10" ht="22.5">
      <c r="A6" s="76" t="s">
        <v>37</v>
      </c>
      <c r="B6" s="76"/>
      <c r="C6" s="76" t="str">
        <f>ปร4!F4</f>
        <v>วันที่  7  มีนาคม  2560</v>
      </c>
      <c r="D6" s="76"/>
      <c r="E6" s="76"/>
      <c r="F6" s="76"/>
      <c r="G6" s="76"/>
      <c r="H6" s="76"/>
      <c r="I6" s="76"/>
      <c r="J6" s="76"/>
    </row>
    <row r="7" spans="1:10" ht="22.5">
      <c r="A7" s="78" t="s">
        <v>2</v>
      </c>
      <c r="B7" s="78" t="s">
        <v>8</v>
      </c>
      <c r="C7" s="78" t="s">
        <v>30</v>
      </c>
      <c r="D7" s="78" t="s">
        <v>5</v>
      </c>
      <c r="E7" s="76"/>
      <c r="F7" s="76"/>
      <c r="G7" s="76"/>
      <c r="H7" s="76"/>
      <c r="I7" s="76"/>
      <c r="J7" s="76"/>
    </row>
    <row r="8" spans="1:10" ht="22.5">
      <c r="A8" s="79">
        <v>1</v>
      </c>
      <c r="B8" s="80" t="s">
        <v>12</v>
      </c>
      <c r="C8" s="88">
        <f>' ปร5'!E22</f>
        <v>500000</v>
      </c>
      <c r="D8" s="80"/>
      <c r="E8" s="76"/>
      <c r="F8" s="76"/>
      <c r="G8" s="76"/>
      <c r="H8" s="76"/>
      <c r="I8" s="76"/>
      <c r="J8" s="76"/>
    </row>
    <row r="9" spans="1:10" ht="22.5">
      <c r="A9" s="79">
        <v>2</v>
      </c>
      <c r="B9" s="80" t="s">
        <v>21</v>
      </c>
      <c r="C9" s="97"/>
      <c r="D9" s="80"/>
      <c r="E9" s="76"/>
      <c r="F9" s="76"/>
      <c r="G9" s="76"/>
      <c r="H9" s="76"/>
      <c r="I9" s="76"/>
      <c r="J9" s="76"/>
    </row>
    <row r="10" spans="1:10" ht="22.5">
      <c r="A10" s="79">
        <v>3</v>
      </c>
      <c r="B10" s="80" t="s">
        <v>22</v>
      </c>
      <c r="C10" s="98"/>
      <c r="D10" s="80"/>
      <c r="E10" s="76"/>
      <c r="F10" s="76"/>
      <c r="G10" s="76"/>
      <c r="H10" s="76"/>
      <c r="I10" s="76"/>
      <c r="J10" s="76"/>
    </row>
    <row r="11" spans="1:10" ht="22.5">
      <c r="A11" s="79">
        <v>4</v>
      </c>
      <c r="B11" s="80" t="s">
        <v>23</v>
      </c>
      <c r="C11" s="98"/>
      <c r="D11" s="80"/>
      <c r="E11" s="76"/>
      <c r="F11" s="76"/>
      <c r="G11" s="76"/>
      <c r="H11" s="76"/>
      <c r="I11" s="76"/>
      <c r="J11" s="76"/>
    </row>
    <row r="12" spans="1:10" ht="22.5">
      <c r="A12" s="80"/>
      <c r="B12" s="80"/>
      <c r="C12" s="98"/>
      <c r="D12" s="80"/>
      <c r="E12" s="76"/>
      <c r="F12" s="76"/>
      <c r="G12" s="76"/>
      <c r="H12" s="76"/>
      <c r="I12" s="76"/>
      <c r="J12" s="76"/>
    </row>
    <row r="13" spans="1:10" ht="22.5">
      <c r="A13" s="80"/>
      <c r="B13" s="80"/>
      <c r="C13" s="98"/>
      <c r="D13" s="80"/>
      <c r="E13" s="76"/>
      <c r="F13" s="76"/>
      <c r="G13" s="76"/>
      <c r="H13" s="76"/>
      <c r="I13" s="76"/>
      <c r="J13" s="76"/>
    </row>
    <row r="14" spans="1:10" ht="22.5">
      <c r="A14" s="80"/>
      <c r="B14" s="80"/>
      <c r="C14" s="98"/>
      <c r="D14" s="80"/>
      <c r="E14" s="76"/>
      <c r="F14" s="76"/>
      <c r="G14" s="76"/>
      <c r="H14" s="76"/>
      <c r="I14" s="76"/>
      <c r="J14" s="76"/>
    </row>
    <row r="15" spans="1:10" ht="22.5">
      <c r="A15" s="85" t="s">
        <v>26</v>
      </c>
      <c r="B15" s="85" t="s">
        <v>32</v>
      </c>
      <c r="C15" s="99">
        <f>SUM(C8:C14)</f>
        <v>500000</v>
      </c>
      <c r="D15" s="80"/>
      <c r="E15" s="76"/>
      <c r="F15" s="76"/>
      <c r="G15" s="76"/>
      <c r="H15" s="76"/>
      <c r="I15" s="76"/>
      <c r="J15" s="76"/>
    </row>
    <row r="16" spans="1:10" ht="22.5">
      <c r="A16" s="85"/>
      <c r="B16" s="86" t="s">
        <v>33</v>
      </c>
      <c r="C16" s="87" t="str">
        <f>"("&amp;BAHTTEXT(C15)&amp;")"</f>
        <v>(ห้าแสนบาทถ้วน)</v>
      </c>
      <c r="D16" s="81"/>
      <c r="E16" s="76"/>
      <c r="F16" s="76"/>
      <c r="G16" s="76"/>
      <c r="H16" s="76"/>
      <c r="I16" s="76"/>
      <c r="J16" s="76"/>
    </row>
    <row r="17" spans="1:10" s="21" customFormat="1" ht="18.75">
      <c r="A17" s="21" t="s">
        <v>86</v>
      </c>
    </row>
    <row r="18" spans="1:10" s="21" customFormat="1" ht="18.75">
      <c r="A18" s="21" t="s">
        <v>112</v>
      </c>
      <c r="C18" s="21" t="s">
        <v>48</v>
      </c>
    </row>
    <row r="19" spans="1:10" s="21" customFormat="1" ht="18.75">
      <c r="A19" s="21" t="s">
        <v>113</v>
      </c>
      <c r="C19" s="21" t="s">
        <v>46</v>
      </c>
    </row>
    <row r="20" spans="1:10" s="21" customFormat="1" ht="18.75">
      <c r="A20" s="21" t="s">
        <v>114</v>
      </c>
      <c r="C20" s="21" t="s">
        <v>45</v>
      </c>
    </row>
    <row r="21" spans="1:10" s="21" customFormat="1" ht="9" customHeight="1"/>
    <row r="22" spans="1:10" s="21" customFormat="1" ht="18.75">
      <c r="A22" s="132" t="s">
        <v>49</v>
      </c>
      <c r="B22" s="21" t="s">
        <v>115</v>
      </c>
    </row>
    <row r="23" spans="1:10" s="21" customFormat="1" ht="18.75">
      <c r="B23" s="21" t="s">
        <v>116</v>
      </c>
      <c r="C23" s="21" t="s">
        <v>125</v>
      </c>
      <c r="D23" s="21" t="s">
        <v>118</v>
      </c>
    </row>
    <row r="24" spans="1:10" s="21" customFormat="1" ht="9" customHeight="1"/>
    <row r="25" spans="1:10" s="21" customFormat="1" ht="18.75">
      <c r="A25" s="132" t="s">
        <v>49</v>
      </c>
      <c r="B25" s="21" t="s">
        <v>119</v>
      </c>
      <c r="C25" s="21" t="s">
        <v>126</v>
      </c>
      <c r="D25" s="21" t="s">
        <v>121</v>
      </c>
    </row>
    <row r="26" spans="1:10" s="21" customFormat="1" ht="21.75">
      <c r="B26" s="133" t="s">
        <v>122</v>
      </c>
      <c r="C26" s="21" t="s">
        <v>87</v>
      </c>
      <c r="D26" s="21" t="s">
        <v>88</v>
      </c>
    </row>
    <row r="27" spans="1:10" s="21" customFormat="1" ht="9" customHeight="1">
      <c r="B27" s="133"/>
    </row>
    <row r="28" spans="1:10" s="21" customFormat="1" ht="18.75">
      <c r="A28" s="132" t="s">
        <v>49</v>
      </c>
      <c r="B28" s="21" t="s">
        <v>119</v>
      </c>
    </row>
    <row r="29" spans="1:10" s="21" customFormat="1" ht="18.75">
      <c r="B29" s="134" t="s">
        <v>123</v>
      </c>
    </row>
    <row r="30" spans="1:10" ht="22.5">
      <c r="A30" s="76"/>
      <c r="B30" s="76"/>
      <c r="C30" s="76"/>
      <c r="D30" s="76"/>
      <c r="E30" s="76"/>
      <c r="F30" s="76"/>
      <c r="G30" s="76"/>
      <c r="H30" s="76"/>
      <c r="I30" s="76"/>
      <c r="J30" s="76"/>
    </row>
    <row r="31" spans="1:10" ht="22.5">
      <c r="A31" s="76"/>
      <c r="B31" s="76"/>
      <c r="C31" s="76"/>
      <c r="D31" s="76"/>
      <c r="E31" s="76"/>
      <c r="F31" s="76"/>
      <c r="G31" s="76"/>
      <c r="H31" s="76"/>
      <c r="I31" s="76"/>
      <c r="J31" s="76"/>
    </row>
    <row r="32" spans="1:10" ht="22.5">
      <c r="A32" s="76"/>
      <c r="B32" s="76"/>
      <c r="C32" s="76"/>
      <c r="D32" s="76"/>
      <c r="E32" s="76"/>
      <c r="F32" s="76"/>
      <c r="G32" s="76"/>
      <c r="H32" s="76"/>
      <c r="I32" s="76"/>
      <c r="J32" s="76"/>
    </row>
  </sheetData>
  <mergeCells count="1">
    <mergeCell ref="A1:C1"/>
  </mergeCells>
  <pageMargins left="0.47244094488188981" right="0.31496062992125984" top="0.74803149606299213" bottom="0.74803149606299213" header="0.31496062992125984" footer="0.31496062992125984"/>
  <pageSetup paperSize="9" orientation="portrait" blackAndWhite="1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4</vt:i4>
      </vt:variant>
    </vt:vector>
  </HeadingPairs>
  <TitlesOfParts>
    <vt:vector size="7" baseType="lpstr">
      <vt:lpstr>ปร4</vt:lpstr>
      <vt:lpstr> ปร5</vt:lpstr>
      <vt:lpstr>ปร.6</vt:lpstr>
      <vt:lpstr>' ปร5'!Print_Area</vt:lpstr>
      <vt:lpstr>ปร.6!Print_Area</vt:lpstr>
      <vt:lpstr>ปร4!Print_Area</vt:lpstr>
      <vt:lpstr>ปร4!Print_Titles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2017-03-05T04:22:08Z</cp:lastPrinted>
  <dcterms:created xsi:type="dcterms:W3CDTF">2015-12-01T04:12:25Z</dcterms:created>
  <dcterms:modified xsi:type="dcterms:W3CDTF">2017-03-05T04:23:16Z</dcterms:modified>
</cp:coreProperties>
</file>